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Juvenile Directors\Staffing Studies\Update 2018\"/>
    </mc:Choice>
  </mc:AlternateContent>
  <bookViews>
    <workbookView xWindow="120" yWindow="285" windowWidth="15195" windowHeight="8265" activeTab="4"/>
  </bookViews>
  <sheets>
    <sheet name="Unit 1" sheetId="1" r:id="rId1"/>
    <sheet name="Unit 2" sheetId="4" r:id="rId2"/>
    <sheet name="Unit 3" sheetId="5" r:id="rId3"/>
    <sheet name="Unit 4" sheetId="6" r:id="rId4"/>
    <sheet name="Total" sheetId="7" r:id="rId5"/>
  </sheets>
  <definedNames>
    <definedName name="_xlnm.Print_Area" localSheetId="4">Total!$B$1:$L$37</definedName>
    <definedName name="_xlnm.Print_Area" localSheetId="0">'Unit 1'!$B$1:$L$37</definedName>
    <definedName name="_xlnm.Print_Area" localSheetId="1">'Unit 2'!$B$1:$L$37</definedName>
    <definedName name="_xlnm.Print_Area" localSheetId="2">'Unit 3'!$B$1:$L$37</definedName>
    <definedName name="_xlnm.Print_Area" localSheetId="3">'Unit 4'!$B$1:$L$37</definedName>
  </definedNames>
  <calcPr calcId="162913" calcMode="manual" calcCompleted="0"/>
</workbook>
</file>

<file path=xl/calcChain.xml><?xml version="1.0" encoding="utf-8"?>
<calcChain xmlns="http://schemas.openxmlformats.org/spreadsheetml/2006/main">
  <c r="F7" i="5" l="1"/>
  <c r="F8" i="5"/>
  <c r="I20" i="5" l="1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F7" i="4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F7" i="1"/>
  <c r="H23" i="6"/>
  <c r="F29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F29" i="7" l="1"/>
  <c r="F10" i="7"/>
  <c r="F13" i="7"/>
  <c r="F13" i="5"/>
  <c r="F14" i="5"/>
  <c r="E23" i="1"/>
  <c r="F20" i="7" l="1"/>
  <c r="F19" i="7"/>
  <c r="F18" i="7"/>
  <c r="F17" i="7"/>
  <c r="F16" i="7"/>
  <c r="F15" i="7"/>
  <c r="F14" i="7"/>
  <c r="F12" i="7"/>
  <c r="F11" i="7"/>
  <c r="F9" i="7"/>
  <c r="F8" i="7"/>
  <c r="F7" i="7"/>
  <c r="E23" i="7"/>
  <c r="C22" i="7"/>
  <c r="I8" i="7"/>
  <c r="I10" i="7"/>
  <c r="I11" i="7"/>
  <c r="I12" i="7"/>
  <c r="I14" i="7"/>
  <c r="I16" i="7"/>
  <c r="I17" i="7"/>
  <c r="I18" i="7"/>
  <c r="I19" i="7"/>
  <c r="I20" i="7"/>
  <c r="I9" i="7"/>
  <c r="I13" i="7"/>
  <c r="I15" i="7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E23" i="6"/>
  <c r="C22" i="6"/>
  <c r="F29" i="5"/>
  <c r="E23" i="5"/>
  <c r="F20" i="5"/>
  <c r="F19" i="5"/>
  <c r="F18" i="5"/>
  <c r="F17" i="5"/>
  <c r="F16" i="5"/>
  <c r="F15" i="5"/>
  <c r="F12" i="5"/>
  <c r="F11" i="5"/>
  <c r="F10" i="5"/>
  <c r="F9" i="5"/>
  <c r="H23" i="5"/>
  <c r="I24" i="5"/>
  <c r="I31" i="5" s="1"/>
  <c r="I33" i="5" s="1"/>
  <c r="I29" i="5"/>
  <c r="F29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E23" i="4"/>
  <c r="I24" i="4"/>
  <c r="H23" i="4"/>
  <c r="K20" i="1"/>
  <c r="F29" i="1"/>
  <c r="F20" i="1"/>
  <c r="L20" i="1" s="1"/>
  <c r="F19" i="1"/>
  <c r="F18" i="1"/>
  <c r="F17" i="1"/>
  <c r="F16" i="1"/>
  <c r="F15" i="1"/>
  <c r="F14" i="1"/>
  <c r="F13" i="1"/>
  <c r="F12" i="1"/>
  <c r="F11" i="1"/>
  <c r="F10" i="1"/>
  <c r="F9" i="1"/>
  <c r="F8" i="1"/>
  <c r="F24" i="7" l="1"/>
  <c r="F31" i="7" s="1"/>
  <c r="F33" i="7" s="1"/>
  <c r="L15" i="7"/>
  <c r="F24" i="5"/>
  <c r="F31" i="5" s="1"/>
  <c r="F33" i="5" s="1"/>
  <c r="H23" i="7"/>
  <c r="F24" i="6"/>
  <c r="F31" i="6" s="1"/>
  <c r="F33" i="6" s="1"/>
  <c r="I7" i="7"/>
  <c r="F24" i="1"/>
  <c r="F31" i="1" s="1"/>
  <c r="F33" i="1" s="1"/>
  <c r="F24" i="4"/>
  <c r="F31" i="4" s="1"/>
  <c r="F33" i="4" s="1"/>
  <c r="I29" i="1"/>
  <c r="I24" i="1"/>
  <c r="I31" i="1" l="1"/>
  <c r="I33" i="1" s="1"/>
  <c r="I24" i="7"/>
  <c r="I31" i="7" s="1"/>
  <c r="I33" i="7" s="1"/>
  <c r="H23" i="1"/>
  <c r="C22" i="1"/>
  <c r="C22" i="5"/>
  <c r="C22" i="4"/>
  <c r="L29" i="7"/>
  <c r="I29" i="7"/>
  <c r="L29" i="6"/>
  <c r="I29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I24" i="6"/>
  <c r="I31" i="6" s="1"/>
  <c r="I33" i="6" s="1"/>
  <c r="L29" i="4"/>
  <c r="I29" i="4"/>
  <c r="I31" i="4" s="1"/>
  <c r="I33" i="4" s="1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7" i="5"/>
  <c r="L29" i="5"/>
  <c r="L29" i="1"/>
  <c r="K8" i="1"/>
  <c r="K9" i="1"/>
  <c r="K10" i="1"/>
  <c r="K11" i="1"/>
  <c r="K12" i="1"/>
  <c r="K13" i="1"/>
  <c r="K14" i="1"/>
  <c r="K15" i="1"/>
  <c r="K16" i="1"/>
  <c r="K17" i="1"/>
  <c r="K18" i="1"/>
  <c r="K19" i="1"/>
  <c r="K7" i="1"/>
  <c r="L19" i="5"/>
  <c r="L15" i="5"/>
  <c r="L11" i="5"/>
  <c r="L20" i="4"/>
  <c r="L19" i="4"/>
  <c r="L18" i="4"/>
  <c r="L16" i="4"/>
  <c r="L15" i="4"/>
  <c r="L14" i="4"/>
  <c r="L12" i="4"/>
  <c r="L11" i="4"/>
  <c r="L10" i="4"/>
  <c r="L8" i="4"/>
  <c r="L7" i="4"/>
  <c r="L8" i="1"/>
  <c r="L9" i="1"/>
  <c r="L10" i="1"/>
  <c r="L11" i="1"/>
  <c r="L12" i="1"/>
  <c r="L13" i="1"/>
  <c r="L14" i="1"/>
  <c r="L15" i="1"/>
  <c r="L16" i="1"/>
  <c r="L17" i="1"/>
  <c r="L18" i="1"/>
  <c r="L19" i="1"/>
  <c r="L7" i="1"/>
  <c r="K20" i="7" l="1"/>
  <c r="K16" i="7"/>
  <c r="L17" i="5"/>
  <c r="L13" i="5"/>
  <c r="L9" i="5"/>
  <c r="L7" i="5"/>
  <c r="L9" i="4"/>
  <c r="L8" i="5"/>
  <c r="L10" i="5"/>
  <c r="L12" i="5"/>
  <c r="L14" i="5"/>
  <c r="L16" i="5"/>
  <c r="L18" i="5"/>
  <c r="L20" i="5"/>
  <c r="K18" i="7"/>
  <c r="K14" i="7"/>
  <c r="K12" i="7"/>
  <c r="K10" i="7"/>
  <c r="K8" i="7"/>
  <c r="L10" i="7"/>
  <c r="L24" i="1"/>
  <c r="L8" i="7"/>
  <c r="K19" i="7"/>
  <c r="K15" i="7"/>
  <c r="K11" i="7"/>
  <c r="K9" i="7"/>
  <c r="L17" i="4"/>
  <c r="K17" i="7"/>
  <c r="L13" i="4"/>
  <c r="K13" i="7"/>
  <c r="L12" i="6"/>
  <c r="L11" i="6"/>
  <c r="L10" i="6"/>
  <c r="L9" i="6"/>
  <c r="L8" i="6"/>
  <c r="L7" i="6"/>
  <c r="L19" i="6"/>
  <c r="L18" i="6"/>
  <c r="L17" i="6"/>
  <c r="L16" i="6"/>
  <c r="L15" i="6"/>
  <c r="L14" i="6"/>
  <c r="L13" i="6"/>
  <c r="L19" i="7"/>
  <c r="L18" i="7"/>
  <c r="L17" i="7"/>
  <c r="L16" i="7"/>
  <c r="L14" i="7"/>
  <c r="L13" i="7"/>
  <c r="L12" i="7"/>
  <c r="L11" i="7"/>
  <c r="L20" i="6"/>
  <c r="L20" i="7"/>
  <c r="K7" i="7"/>
  <c r="L9" i="7"/>
  <c r="L24" i="4" l="1"/>
  <c r="L24" i="5"/>
  <c r="L7" i="7"/>
  <c r="L24" i="7" s="1"/>
  <c r="L24" i="6"/>
</calcChain>
</file>

<file path=xl/sharedStrings.xml><?xml version="1.0" encoding="utf-8"?>
<sst xmlns="http://schemas.openxmlformats.org/spreadsheetml/2006/main" count="218" uniqueCount="43">
  <si>
    <t>CASE TYPE</t>
  </si>
  <si>
    <t>Referral intake</t>
  </si>
  <si>
    <t>Emergency intake</t>
  </si>
  <si>
    <t>Diversion</t>
  </si>
  <si>
    <t>Formal Court Processing - JCO Activities</t>
  </si>
  <si>
    <t>Informal Adjustment Hearings</t>
  </si>
  <si>
    <t>Unsupervised Probation</t>
  </si>
  <si>
    <t>TCO/Shelter Care/Detention</t>
  </si>
  <si>
    <t>Pending YASI</t>
  </si>
  <si>
    <t>Supervised Probation - High Risk</t>
  </si>
  <si>
    <t>Supervised Probation - Moderate Risk</t>
  </si>
  <si>
    <t>Supervised Probation - Low Risk</t>
  </si>
  <si>
    <t>Supervised Probation - Waived Risk</t>
  </si>
  <si>
    <t>Supervised Probation - ICJ</t>
  </si>
  <si>
    <t>Drug Court</t>
  </si>
  <si>
    <t>JCO Annual Availability: 214 days</t>
  </si>
  <si>
    <t>Work related travel per year</t>
  </si>
  <si>
    <t>Non-case specific time</t>
  </si>
  <si>
    <t>Caseload</t>
  </si>
  <si>
    <t>Case Weight</t>
  </si>
  <si>
    <t>Minutes</t>
  </si>
  <si>
    <t>Total Case Weight</t>
  </si>
  <si>
    <t>Total Caseload</t>
  </si>
  <si>
    <t>Total minutes needed for caseload</t>
  </si>
  <si>
    <t xml:space="preserve">(Minutes </t>
  </si>
  <si>
    <t>per Case)</t>
  </si>
  <si>
    <t>Total</t>
  </si>
  <si>
    <t>Availability for case specific Work (Minutes)</t>
  </si>
  <si>
    <t>Juvenile Court Officer Demand (FTEs)</t>
  </si>
  <si>
    <t>Actual number of JCOs</t>
  </si>
  <si>
    <t>UNIT 4</t>
  </si>
  <si>
    <t>Statewide</t>
  </si>
  <si>
    <t>Increase (Decrease)</t>
  </si>
  <si>
    <t>JCO surplus (deficit)</t>
  </si>
  <si>
    <t>The NCSC Final Report of the 2009 staffing study recommended a ratio of 1 secretary for every 2.5 JCO's.</t>
  </si>
  <si>
    <t xml:space="preserve">The NCSC Final Report of the 2009 staffing study recommended a ratio of 1 secretary for every 2.5 JCO's.  </t>
  </si>
  <si>
    <r>
      <t xml:space="preserve">The NCSC Final Report of the 2009 staffing study recommended a ratio of 1 secretary for every 2.5 JCO's.  </t>
    </r>
    <r>
      <rPr>
        <b/>
        <sz val="11"/>
        <color theme="1"/>
        <rFont val="Calibri"/>
        <family val="2"/>
        <scheme val="minor"/>
      </rPr>
      <t>Total 13.6 support staff.  Total support staff 12.</t>
    </r>
  </si>
  <si>
    <t>2018 JUVENILE CASELOAD STUDY - UNIT 1</t>
  </si>
  <si>
    <t>2018 JUVENILE CASELOAD STUDY - UNIT 2</t>
  </si>
  <si>
    <t>2018 JUVENILE CASELOAD STUDY - UNIT 3</t>
  </si>
  <si>
    <t>2018 JUVENILE CASELOAD STUDY - UNIT 4</t>
  </si>
  <si>
    <t>The NCSC Final Report of the 2009 staffing study recommended a ratio of 1 secretary for every 2.5 JCO's. Fargo has 2 support staff for 10 JCO's and Jamestown has 1.5 support staff for 2 JCO.  Unit support staff  (1.3)</t>
  </si>
  <si>
    <t xml:space="preserve">2018 JUVENILE CASELOAD STUDY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</si>
</sst>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3F3F3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2" borderId="2" applyNumberFormat="0" applyAlignment="0" applyProtection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37" fontId="0" fillId="0" borderId="0" xfId="0" applyNumberFormat="1"/>
    <xf numFmtId="37" fontId="0" fillId="0" borderId="1" xfId="0" applyNumberFormat="1" applyBorder="1"/>
    <xf numFmtId="37" fontId="1" fillId="0" borderId="0" xfId="0" applyNumberFormat="1" applyFont="1"/>
    <xf numFmtId="39" fontId="1" fillId="0" borderId="0" xfId="0" applyNumberFormat="1" applyFont="1"/>
    <xf numFmtId="37" fontId="1" fillId="0" borderId="0" xfId="0" applyNumberFormat="1" applyFont="1" applyAlignment="1">
      <alignment horizontal="center"/>
    </xf>
    <xf numFmtId="37" fontId="1" fillId="0" borderId="1" xfId="0" applyNumberFormat="1" applyFont="1" applyBorder="1" applyAlignment="1">
      <alignment horizontal="center"/>
    </xf>
    <xf numFmtId="39" fontId="0" fillId="0" borderId="1" xfId="0" applyNumberFormat="1" applyBorder="1"/>
    <xf numFmtId="39" fontId="0" fillId="0" borderId="0" xfId="0" applyNumberFormat="1"/>
    <xf numFmtId="0" fontId="1" fillId="0" borderId="0" xfId="0" applyFont="1" applyAlignment="1">
      <alignment horizontal="center"/>
    </xf>
    <xf numFmtId="37" fontId="0" fillId="0" borderId="0" xfId="0" applyNumberFormat="1" applyBorder="1"/>
    <xf numFmtId="39" fontId="0" fillId="0" borderId="0" xfId="0" applyNumberFormat="1" applyBorder="1"/>
    <xf numFmtId="37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37" fontId="1" fillId="0" borderId="1" xfId="0" applyNumberFormat="1" applyFont="1" applyBorder="1" applyAlignment="1">
      <alignment horizontal="center"/>
    </xf>
    <xf numFmtId="37" fontId="2" fillId="0" borderId="0" xfId="0" applyNumberFormat="1" applyFont="1"/>
    <xf numFmtId="0" fontId="1" fillId="0" borderId="1" xfId="0" applyFont="1" applyBorder="1" applyAlignment="1">
      <alignment horizontal="center"/>
    </xf>
    <xf numFmtId="37" fontId="2" fillId="0" borderId="0" xfId="1" applyNumberFormat="1" applyFont="1" applyFill="1" applyBorder="1"/>
    <xf numFmtId="37" fontId="2" fillId="0" borderId="3" xfId="1" applyNumberFormat="1" applyFont="1" applyFill="1" applyBorder="1"/>
    <xf numFmtId="39" fontId="0" fillId="0" borderId="0" xfId="0" applyNumberFormat="1" applyFont="1" applyBorder="1"/>
    <xf numFmtId="39" fontId="1" fillId="0" borderId="0" xfId="0" applyNumberFormat="1" applyFont="1" applyBorder="1"/>
    <xf numFmtId="37" fontId="0" fillId="0" borderId="0" xfId="0" applyNumberFormat="1"/>
    <xf numFmtId="37" fontId="0" fillId="0" borderId="1" xfId="0" applyNumberFormat="1" applyBorder="1"/>
    <xf numFmtId="37" fontId="2" fillId="0" borderId="0" xfId="0" applyNumberFormat="1" applyFont="1"/>
    <xf numFmtId="39" fontId="0" fillId="3" borderId="1" xfId="0" applyNumberFormat="1" applyFill="1" applyBorder="1"/>
    <xf numFmtId="0" fontId="1" fillId="0" borderId="1" xfId="0" applyFont="1" applyBorder="1" applyAlignment="1">
      <alignment horizontal="center"/>
    </xf>
    <xf numFmtId="37" fontId="1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0" fillId="0" borderId="0" xfId="0" applyFont="1" applyAlignment="1">
      <alignment vertical="top" wrapText="1"/>
    </xf>
    <xf numFmtId="0" fontId="0" fillId="3" borderId="0" xfId="0" applyFill="1" applyAlignment="1">
      <alignment wrapText="1"/>
    </xf>
    <xf numFmtId="0" fontId="0" fillId="3" borderId="0" xfId="0" applyFont="1" applyFill="1" applyAlignment="1">
      <alignment wrapText="1"/>
    </xf>
  </cellXfs>
  <cellStyles count="2">
    <cellStyle name="Normal" xfId="0" builtinId="0"/>
    <cellStyle name="Output" xfId="1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6"/>
  <sheetViews>
    <sheetView workbookViewId="0">
      <selection activeCell="E21" sqref="E21"/>
    </sheetView>
  </sheetViews>
  <sheetFormatPr defaultRowHeight="15" x14ac:dyDescent="0.25"/>
  <cols>
    <col min="1" max="1" width="2.7109375" customWidth="1"/>
    <col min="2" max="2" width="39.28515625" customWidth="1"/>
    <col min="3" max="3" width="12.7109375" customWidth="1"/>
    <col min="4" max="4" width="1.7109375" customWidth="1"/>
    <col min="5" max="5" width="11.7109375" customWidth="1"/>
    <col min="6" max="6" width="11.7109375" style="5" customWidth="1"/>
    <col min="7" max="7" width="1.7109375" customWidth="1"/>
    <col min="8" max="9" width="11.7109375" customWidth="1"/>
    <col min="10" max="10" width="1.7109375" customWidth="1"/>
    <col min="11" max="11" width="11.7109375" customWidth="1"/>
    <col min="12" max="12" width="12.7109375" customWidth="1"/>
    <col min="13" max="13" width="1.7109375" customWidth="1"/>
    <col min="14" max="19" width="11.7109375" customWidth="1"/>
  </cols>
  <sheetData>
    <row r="1" spans="2:12" x14ac:dyDescent="0.25">
      <c r="B1" s="33" t="s">
        <v>37</v>
      </c>
      <c r="C1" s="33"/>
      <c r="D1" s="33"/>
      <c r="E1" s="33"/>
      <c r="F1" s="33"/>
      <c r="G1" s="34"/>
      <c r="H1" s="34"/>
      <c r="I1" s="34"/>
      <c r="J1" s="34"/>
      <c r="K1" s="34"/>
      <c r="L1" s="34"/>
    </row>
    <row r="2" spans="2:12" x14ac:dyDescent="0.25">
      <c r="B2" s="2"/>
      <c r="C2" s="2"/>
      <c r="D2" s="2"/>
      <c r="E2" s="2"/>
      <c r="F2" s="2"/>
    </row>
    <row r="3" spans="2:12" x14ac:dyDescent="0.25">
      <c r="E3" s="30">
        <v>2018</v>
      </c>
      <c r="F3" s="31"/>
      <c r="H3" s="30">
        <v>2017</v>
      </c>
      <c r="I3" s="30"/>
      <c r="K3" s="30" t="s">
        <v>32</v>
      </c>
      <c r="L3" s="32"/>
    </row>
    <row r="4" spans="2:12" x14ac:dyDescent="0.25">
      <c r="B4" s="1"/>
      <c r="C4" s="2" t="s">
        <v>19</v>
      </c>
      <c r="D4" s="2"/>
      <c r="E4" s="2"/>
      <c r="F4" s="9" t="s">
        <v>26</v>
      </c>
      <c r="H4" s="2"/>
      <c r="I4" s="9" t="s">
        <v>26</v>
      </c>
      <c r="J4" s="9"/>
      <c r="K4" s="2"/>
      <c r="L4" s="9" t="s">
        <v>26</v>
      </c>
    </row>
    <row r="5" spans="2:12" x14ac:dyDescent="0.25">
      <c r="C5" s="2" t="s">
        <v>24</v>
      </c>
      <c r="D5" s="2"/>
      <c r="E5" s="2"/>
      <c r="F5" s="9" t="s">
        <v>18</v>
      </c>
      <c r="H5" s="2"/>
      <c r="I5" s="9" t="s">
        <v>18</v>
      </c>
      <c r="J5" s="9"/>
      <c r="K5" s="2"/>
      <c r="L5" s="9" t="s">
        <v>18</v>
      </c>
    </row>
    <row r="6" spans="2:12" x14ac:dyDescent="0.25">
      <c r="B6" s="3" t="s">
        <v>0</v>
      </c>
      <c r="C6" s="4" t="s">
        <v>25</v>
      </c>
      <c r="D6" s="17"/>
      <c r="E6" s="4" t="s">
        <v>18</v>
      </c>
      <c r="F6" s="10" t="s">
        <v>20</v>
      </c>
      <c r="H6" s="4" t="s">
        <v>18</v>
      </c>
      <c r="I6" s="10" t="s">
        <v>20</v>
      </c>
      <c r="J6" s="16"/>
      <c r="K6" s="4" t="s">
        <v>18</v>
      </c>
      <c r="L6" s="10" t="s">
        <v>20</v>
      </c>
    </row>
    <row r="7" spans="2:12" x14ac:dyDescent="0.25">
      <c r="B7" t="s">
        <v>1</v>
      </c>
      <c r="C7" s="5">
        <v>260</v>
      </c>
      <c r="D7" s="5"/>
      <c r="E7" s="5">
        <v>126.33</v>
      </c>
      <c r="F7" s="5">
        <f>C7*E7</f>
        <v>32845.800000000003</v>
      </c>
      <c r="H7" s="26">
        <v>136.5</v>
      </c>
      <c r="I7" s="26">
        <f>C7*H7</f>
        <v>35490</v>
      </c>
      <c r="J7" s="5"/>
      <c r="K7" s="5">
        <f>E7-H7</f>
        <v>-10.170000000000002</v>
      </c>
      <c r="L7" s="5">
        <f>F7-I7</f>
        <v>-2644.1999999999971</v>
      </c>
    </row>
    <row r="8" spans="2:12" x14ac:dyDescent="0.25">
      <c r="B8" t="s">
        <v>2</v>
      </c>
      <c r="C8" s="5">
        <v>756</v>
      </c>
      <c r="D8" s="5"/>
      <c r="E8" s="5">
        <v>21.75</v>
      </c>
      <c r="F8" s="5">
        <f t="shared" ref="F8:F20" si="0">C8*E8</f>
        <v>16443</v>
      </c>
      <c r="H8" s="26">
        <v>22</v>
      </c>
      <c r="I8" s="26">
        <f t="shared" ref="I8:I20" si="1">C8*H8</f>
        <v>16632</v>
      </c>
      <c r="J8" s="5"/>
      <c r="K8" s="5">
        <f t="shared" ref="K8:K20" si="2">E8-H8</f>
        <v>-0.25</v>
      </c>
      <c r="L8" s="5">
        <f t="shared" ref="L8:L19" si="3">F8-I8</f>
        <v>-189</v>
      </c>
    </row>
    <row r="9" spans="2:12" x14ac:dyDescent="0.25">
      <c r="B9" t="s">
        <v>3</v>
      </c>
      <c r="C9" s="5">
        <v>147</v>
      </c>
      <c r="D9" s="5"/>
      <c r="E9" s="5">
        <v>34.75</v>
      </c>
      <c r="F9" s="5">
        <f t="shared" si="0"/>
        <v>5108.25</v>
      </c>
      <c r="H9" s="26">
        <v>35.833333333333336</v>
      </c>
      <c r="I9" s="26">
        <f t="shared" si="1"/>
        <v>5267.5</v>
      </c>
      <c r="J9" s="5"/>
      <c r="K9" s="5">
        <f t="shared" si="2"/>
        <v>-1.0833333333333357</v>
      </c>
      <c r="L9" s="5">
        <f t="shared" si="3"/>
        <v>-159.25</v>
      </c>
    </row>
    <row r="10" spans="2:12" x14ac:dyDescent="0.25">
      <c r="B10" t="s">
        <v>4</v>
      </c>
      <c r="C10" s="5">
        <v>1952</v>
      </c>
      <c r="D10" s="5"/>
      <c r="E10" s="5">
        <v>44.08</v>
      </c>
      <c r="F10" s="5">
        <f t="shared" si="0"/>
        <v>86044.160000000003</v>
      </c>
      <c r="H10" s="26">
        <v>41.666666666666664</v>
      </c>
      <c r="I10" s="26">
        <f t="shared" si="1"/>
        <v>81333.333333333328</v>
      </c>
      <c r="J10" s="5"/>
      <c r="K10" s="5">
        <f t="shared" si="2"/>
        <v>2.413333333333334</v>
      </c>
      <c r="L10" s="5">
        <f t="shared" si="3"/>
        <v>4710.826666666675</v>
      </c>
    </row>
    <row r="11" spans="2:12" x14ac:dyDescent="0.25">
      <c r="B11" t="s">
        <v>5</v>
      </c>
      <c r="C11" s="5">
        <v>876</v>
      </c>
      <c r="D11" s="5"/>
      <c r="E11" s="5">
        <v>23.92</v>
      </c>
      <c r="F11" s="5">
        <f t="shared" si="0"/>
        <v>20953.920000000002</v>
      </c>
      <c r="H11" s="26">
        <v>21.333333333333332</v>
      </c>
      <c r="I11" s="26">
        <f t="shared" si="1"/>
        <v>18688</v>
      </c>
      <c r="J11" s="5"/>
      <c r="K11" s="5">
        <f t="shared" si="2"/>
        <v>2.5866666666666696</v>
      </c>
      <c r="L11" s="5">
        <f t="shared" si="3"/>
        <v>2265.9200000000019</v>
      </c>
    </row>
    <row r="12" spans="2:12" x14ac:dyDescent="0.25">
      <c r="B12" t="s">
        <v>6</v>
      </c>
      <c r="C12" s="5">
        <v>197</v>
      </c>
      <c r="D12" s="5"/>
      <c r="E12" s="20">
        <v>22.33</v>
      </c>
      <c r="F12" s="5">
        <f t="shared" si="0"/>
        <v>4399.0099999999993</v>
      </c>
      <c r="H12" s="28">
        <v>75</v>
      </c>
      <c r="I12" s="26">
        <f t="shared" si="1"/>
        <v>14775</v>
      </c>
      <c r="J12" s="5"/>
      <c r="K12" s="5">
        <f t="shared" si="2"/>
        <v>-52.67</v>
      </c>
      <c r="L12" s="5">
        <f t="shared" si="3"/>
        <v>-10375.990000000002</v>
      </c>
    </row>
    <row r="13" spans="2:12" x14ac:dyDescent="0.25">
      <c r="B13" t="s">
        <v>7</v>
      </c>
      <c r="C13" s="5">
        <v>959</v>
      </c>
      <c r="D13" s="5"/>
      <c r="E13" s="5">
        <v>36.67</v>
      </c>
      <c r="F13" s="5">
        <f t="shared" si="0"/>
        <v>35166.53</v>
      </c>
      <c r="H13" s="26">
        <v>36.083333333333336</v>
      </c>
      <c r="I13" s="26">
        <f t="shared" si="1"/>
        <v>34603.916666666672</v>
      </c>
      <c r="J13" s="5"/>
      <c r="K13" s="5">
        <f t="shared" si="2"/>
        <v>0.586666666666666</v>
      </c>
      <c r="L13" s="5">
        <f t="shared" si="3"/>
        <v>562.61333333332732</v>
      </c>
    </row>
    <row r="14" spans="2:12" x14ac:dyDescent="0.25">
      <c r="B14" t="s">
        <v>8</v>
      </c>
      <c r="C14" s="5">
        <v>1911</v>
      </c>
      <c r="D14" s="5"/>
      <c r="E14" s="5">
        <v>4.17</v>
      </c>
      <c r="F14" s="5">
        <f t="shared" si="0"/>
        <v>7968.87</v>
      </c>
      <c r="H14" s="26">
        <v>7.666666666666667</v>
      </c>
      <c r="I14" s="26">
        <f t="shared" si="1"/>
        <v>14651</v>
      </c>
      <c r="J14" s="5"/>
      <c r="K14" s="5">
        <f t="shared" si="2"/>
        <v>-3.496666666666667</v>
      </c>
      <c r="L14" s="5">
        <f t="shared" si="3"/>
        <v>-6682.13</v>
      </c>
    </row>
    <row r="15" spans="2:12" x14ac:dyDescent="0.25">
      <c r="B15" t="s">
        <v>9</v>
      </c>
      <c r="C15" s="5">
        <v>1713</v>
      </c>
      <c r="D15" s="5"/>
      <c r="E15" s="5">
        <v>9.5</v>
      </c>
      <c r="F15" s="5">
        <f t="shared" si="0"/>
        <v>16273.5</v>
      </c>
      <c r="H15" s="26">
        <v>7.666666666666667</v>
      </c>
      <c r="I15" s="26">
        <f t="shared" si="1"/>
        <v>13133</v>
      </c>
      <c r="J15" s="5"/>
      <c r="K15" s="5">
        <f t="shared" si="2"/>
        <v>1.833333333333333</v>
      </c>
      <c r="L15" s="5">
        <f t="shared" si="3"/>
        <v>3140.5</v>
      </c>
    </row>
    <row r="16" spans="2:12" x14ac:dyDescent="0.25">
      <c r="B16" t="s">
        <v>10</v>
      </c>
      <c r="C16" s="5">
        <v>3065</v>
      </c>
      <c r="D16" s="5"/>
      <c r="E16" s="20">
        <v>61.83</v>
      </c>
      <c r="F16" s="5">
        <f t="shared" si="0"/>
        <v>189508.94999999998</v>
      </c>
      <c r="H16" s="28">
        <v>54.916666666666664</v>
      </c>
      <c r="I16" s="26">
        <f t="shared" si="1"/>
        <v>168319.58333333331</v>
      </c>
      <c r="J16" s="5"/>
      <c r="K16" s="5">
        <f t="shared" si="2"/>
        <v>6.913333333333334</v>
      </c>
      <c r="L16" s="5">
        <f t="shared" si="3"/>
        <v>21189.366666666669</v>
      </c>
    </row>
    <row r="17" spans="2:12" x14ac:dyDescent="0.25">
      <c r="B17" t="s">
        <v>11</v>
      </c>
      <c r="C17" s="5">
        <v>1132</v>
      </c>
      <c r="D17" s="5"/>
      <c r="E17" s="5">
        <v>20.170000000000002</v>
      </c>
      <c r="F17" s="5">
        <f t="shared" si="0"/>
        <v>22832.440000000002</v>
      </c>
      <c r="H17" s="26">
        <v>20.75</v>
      </c>
      <c r="I17" s="26">
        <f t="shared" si="1"/>
        <v>23489</v>
      </c>
      <c r="J17" s="5"/>
      <c r="K17" s="5">
        <f t="shared" si="2"/>
        <v>-0.57999999999999829</v>
      </c>
      <c r="L17" s="5">
        <f t="shared" si="3"/>
        <v>-656.55999999999767</v>
      </c>
    </row>
    <row r="18" spans="2:12" x14ac:dyDescent="0.25">
      <c r="B18" t="s">
        <v>12</v>
      </c>
      <c r="C18" s="5">
        <v>632</v>
      </c>
      <c r="D18" s="5"/>
      <c r="E18" s="5">
        <v>4.75</v>
      </c>
      <c r="F18" s="5">
        <f t="shared" si="0"/>
        <v>3002</v>
      </c>
      <c r="H18" s="26">
        <v>11.25</v>
      </c>
      <c r="I18" s="26">
        <f t="shared" si="1"/>
        <v>7110</v>
      </c>
      <c r="J18" s="5"/>
      <c r="K18" s="5">
        <f t="shared" si="2"/>
        <v>-6.5</v>
      </c>
      <c r="L18" s="5">
        <f t="shared" si="3"/>
        <v>-4108</v>
      </c>
    </row>
    <row r="19" spans="2:12" x14ac:dyDescent="0.25">
      <c r="B19" t="s">
        <v>13</v>
      </c>
      <c r="C19" s="5">
        <v>668</v>
      </c>
      <c r="D19" s="5"/>
      <c r="E19" s="5">
        <v>4</v>
      </c>
      <c r="F19" s="5">
        <f t="shared" si="0"/>
        <v>2672</v>
      </c>
      <c r="H19" s="26">
        <v>6.333333333333333</v>
      </c>
      <c r="I19" s="26">
        <f t="shared" si="1"/>
        <v>4230.6666666666661</v>
      </c>
      <c r="J19" s="5"/>
      <c r="K19" s="5">
        <f t="shared" si="2"/>
        <v>-2.333333333333333</v>
      </c>
      <c r="L19" s="5">
        <f t="shared" si="3"/>
        <v>-1558.6666666666661</v>
      </c>
    </row>
    <row r="20" spans="2:12" x14ac:dyDescent="0.25">
      <c r="B20" t="s">
        <v>14</v>
      </c>
      <c r="C20" s="6">
        <v>4157</v>
      </c>
      <c r="D20" s="14"/>
      <c r="E20" s="6">
        <v>11.83</v>
      </c>
      <c r="F20" s="6">
        <f t="shared" si="0"/>
        <v>49177.31</v>
      </c>
      <c r="H20" s="27">
        <v>12.25</v>
      </c>
      <c r="I20" s="26">
        <f t="shared" si="1"/>
        <v>50923.25</v>
      </c>
      <c r="J20" s="14"/>
      <c r="K20" s="6">
        <f t="shared" si="2"/>
        <v>-0.41999999999999993</v>
      </c>
      <c r="L20" s="6">
        <f>F20-I20</f>
        <v>-1745.9400000000023</v>
      </c>
    </row>
    <row r="21" spans="2:12" x14ac:dyDescent="0.25">
      <c r="C21" s="5"/>
      <c r="D21" s="5"/>
      <c r="E21" s="5"/>
      <c r="H21" s="5"/>
      <c r="I21" s="5"/>
      <c r="J21" s="5"/>
      <c r="K21" s="5"/>
    </row>
    <row r="22" spans="2:12" x14ac:dyDescent="0.25">
      <c r="B22" t="s">
        <v>21</v>
      </c>
      <c r="C22" s="5">
        <f>SUM(C7:C20)</f>
        <v>18425</v>
      </c>
      <c r="D22" s="5"/>
      <c r="E22" s="5"/>
      <c r="H22" s="5"/>
      <c r="I22" s="5"/>
      <c r="J22" s="5"/>
      <c r="K22" s="5"/>
    </row>
    <row r="23" spans="2:12" x14ac:dyDescent="0.25">
      <c r="B23" t="s">
        <v>22</v>
      </c>
      <c r="C23" s="5"/>
      <c r="D23" s="5"/>
      <c r="E23" s="5">
        <f>SUM(E7:E20)</f>
        <v>426.08</v>
      </c>
      <c r="H23" s="5">
        <f>SUM(H7:H20)</f>
        <v>489.25</v>
      </c>
      <c r="I23" s="5"/>
      <c r="J23" s="5"/>
      <c r="K23" s="5"/>
    </row>
    <row r="24" spans="2:12" x14ac:dyDescent="0.25">
      <c r="B24" s="1" t="s">
        <v>23</v>
      </c>
      <c r="C24" s="7"/>
      <c r="D24" s="7"/>
      <c r="E24" s="7"/>
      <c r="F24" s="7">
        <f>SUM(F7:F20)</f>
        <v>492395.74</v>
      </c>
      <c r="H24" s="7"/>
      <c r="I24" s="7">
        <f>SUM(I7:I20)</f>
        <v>488646.25</v>
      </c>
      <c r="J24" s="7"/>
      <c r="K24" s="7"/>
      <c r="L24" s="7">
        <f>SUM(L7:L20)</f>
        <v>3749.4900000000071</v>
      </c>
    </row>
    <row r="25" spans="2:12" x14ac:dyDescent="0.25">
      <c r="C25" s="5"/>
      <c r="D25" s="5"/>
      <c r="E25" s="5"/>
      <c r="H25" s="5"/>
      <c r="I25" s="5"/>
      <c r="J25" s="5"/>
      <c r="K25" s="5"/>
      <c r="L25" s="5"/>
    </row>
    <row r="26" spans="2:12" x14ac:dyDescent="0.25">
      <c r="B26" t="s">
        <v>15</v>
      </c>
      <c r="C26" s="5"/>
      <c r="D26" s="5"/>
      <c r="E26" s="5"/>
      <c r="F26" s="5">
        <v>96300</v>
      </c>
      <c r="H26" s="5"/>
      <c r="I26" s="5">
        <v>96300</v>
      </c>
      <c r="J26" s="5"/>
      <c r="K26" s="5"/>
      <c r="L26" s="5">
        <v>96300</v>
      </c>
    </row>
    <row r="27" spans="2:12" x14ac:dyDescent="0.25">
      <c r="B27" t="s">
        <v>16</v>
      </c>
      <c r="C27" s="5"/>
      <c r="D27" s="5"/>
      <c r="E27" s="5"/>
      <c r="F27" s="5">
        <v>-14766</v>
      </c>
      <c r="H27" s="5"/>
      <c r="I27" s="5">
        <v>-14766</v>
      </c>
      <c r="J27" s="5"/>
      <c r="K27" s="5"/>
      <c r="L27" s="5">
        <v>-14766</v>
      </c>
    </row>
    <row r="28" spans="2:12" x14ac:dyDescent="0.25">
      <c r="B28" t="s">
        <v>17</v>
      </c>
      <c r="C28" s="5"/>
      <c r="D28" s="5"/>
      <c r="E28" s="5"/>
      <c r="F28" s="6">
        <v>-14766</v>
      </c>
      <c r="H28" s="5"/>
      <c r="I28" s="6">
        <v>-14766</v>
      </c>
      <c r="J28" s="14"/>
      <c r="K28" s="14"/>
      <c r="L28" s="6">
        <v>-14766</v>
      </c>
    </row>
    <row r="29" spans="2:12" x14ac:dyDescent="0.25">
      <c r="B29" s="1" t="s">
        <v>27</v>
      </c>
      <c r="C29" s="7"/>
      <c r="D29" s="7"/>
      <c r="E29" s="7"/>
      <c r="F29" s="7">
        <f>SUM(F26:F28)</f>
        <v>66768</v>
      </c>
      <c r="H29" s="7"/>
      <c r="I29" s="7">
        <f>SUM(I26:I28)</f>
        <v>66768</v>
      </c>
      <c r="J29" s="7"/>
      <c r="K29" s="7"/>
      <c r="L29" s="7">
        <f>SUM(L26:L28)</f>
        <v>66768</v>
      </c>
    </row>
    <row r="30" spans="2:12" x14ac:dyDescent="0.25">
      <c r="I30" s="5"/>
      <c r="J30" s="5"/>
      <c r="K30" s="5"/>
      <c r="L30" s="5"/>
    </row>
    <row r="31" spans="2:12" x14ac:dyDescent="0.25">
      <c r="B31" s="1" t="s">
        <v>28</v>
      </c>
      <c r="C31" s="7"/>
      <c r="D31" s="7"/>
      <c r="E31" s="7"/>
      <c r="F31" s="8">
        <f>F24/F29</f>
        <v>7.3747265156961417</v>
      </c>
      <c r="H31" s="7"/>
      <c r="I31" s="8">
        <f>I24/I29</f>
        <v>7.3185695243230287</v>
      </c>
      <c r="J31" s="8"/>
      <c r="K31" s="8"/>
      <c r="L31" s="12"/>
    </row>
    <row r="32" spans="2:12" x14ac:dyDescent="0.25">
      <c r="B32" t="s">
        <v>29</v>
      </c>
      <c r="F32" s="29">
        <v>8</v>
      </c>
      <c r="I32" s="11">
        <v>8</v>
      </c>
      <c r="J32" s="15"/>
      <c r="K32" s="15"/>
      <c r="L32" s="24"/>
    </row>
    <row r="33" spans="2:12" x14ac:dyDescent="0.25">
      <c r="B33" s="1" t="s">
        <v>33</v>
      </c>
      <c r="F33" s="8">
        <f>F32-F31</f>
        <v>0.62527348430385832</v>
      </c>
      <c r="I33" s="8">
        <f>I32-I31</f>
        <v>0.68143047567697135</v>
      </c>
      <c r="J33" s="8"/>
      <c r="K33" s="8"/>
      <c r="L33" s="25"/>
    </row>
    <row r="35" spans="2:12" x14ac:dyDescent="0.25">
      <c r="B35" s="35" t="s">
        <v>34</v>
      </c>
      <c r="C35" s="36"/>
      <c r="D35" s="36"/>
      <c r="E35" s="36"/>
      <c r="F35" s="36"/>
      <c r="G35" s="36"/>
      <c r="H35" s="36"/>
      <c r="I35" s="36"/>
      <c r="J35" s="36"/>
      <c r="K35" s="36"/>
      <c r="L35" s="36"/>
    </row>
    <row r="36" spans="2:12" ht="6.75" customHeight="1" x14ac:dyDescent="0.25"/>
  </sheetData>
  <mergeCells count="5">
    <mergeCell ref="E3:F3"/>
    <mergeCell ref="H3:I3"/>
    <mergeCell ref="K3:L3"/>
    <mergeCell ref="B1:L1"/>
    <mergeCell ref="B35:L35"/>
  </mergeCells>
  <printOptions horizontalCentered="1"/>
  <pageMargins left="0.45" right="0.45" top="0.5" bottom="0.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6"/>
  <sheetViews>
    <sheetView workbookViewId="0">
      <selection activeCell="P32" sqref="P32"/>
    </sheetView>
  </sheetViews>
  <sheetFormatPr defaultRowHeight="15" x14ac:dyDescent="0.25"/>
  <cols>
    <col min="1" max="1" width="1.7109375" customWidth="1"/>
    <col min="2" max="2" width="39.28515625" customWidth="1"/>
    <col min="3" max="3" width="12.7109375" customWidth="1"/>
    <col min="4" max="4" width="1.7109375" customWidth="1"/>
    <col min="5" max="5" width="11.7109375" customWidth="1"/>
    <col min="6" max="6" width="11.7109375" style="5" customWidth="1"/>
    <col min="7" max="7" width="1.7109375" customWidth="1"/>
    <col min="8" max="9" width="11.7109375" customWidth="1"/>
    <col min="10" max="10" width="1.7109375" customWidth="1"/>
    <col min="11" max="12" width="11.7109375" customWidth="1"/>
    <col min="13" max="13" width="1.7109375" customWidth="1"/>
  </cols>
  <sheetData>
    <row r="1" spans="2:12" x14ac:dyDescent="0.25">
      <c r="B1" s="33" t="s">
        <v>38</v>
      </c>
      <c r="C1" s="33"/>
      <c r="D1" s="33"/>
      <c r="E1" s="33"/>
      <c r="F1" s="33"/>
      <c r="G1" s="34"/>
      <c r="H1" s="34"/>
      <c r="I1" s="34"/>
      <c r="J1" s="34"/>
      <c r="K1" s="34"/>
      <c r="L1" s="34"/>
    </row>
    <row r="2" spans="2:12" x14ac:dyDescent="0.25">
      <c r="B2" s="2"/>
      <c r="C2" s="2"/>
      <c r="D2" s="2"/>
      <c r="E2" s="2"/>
      <c r="F2" s="2"/>
    </row>
    <row r="3" spans="2:12" x14ac:dyDescent="0.25">
      <c r="E3" s="30">
        <v>2018</v>
      </c>
      <c r="F3" s="30"/>
      <c r="H3" s="30">
        <v>2017</v>
      </c>
      <c r="I3" s="30"/>
      <c r="K3" s="30" t="s">
        <v>32</v>
      </c>
      <c r="L3" s="32"/>
    </row>
    <row r="4" spans="2:12" x14ac:dyDescent="0.25">
      <c r="B4" s="1"/>
      <c r="C4" s="2" t="s">
        <v>19</v>
      </c>
      <c r="D4" s="2"/>
      <c r="E4" s="2"/>
      <c r="F4" s="9" t="s">
        <v>26</v>
      </c>
      <c r="H4" s="2"/>
      <c r="I4" s="9" t="s">
        <v>26</v>
      </c>
      <c r="J4" s="9"/>
      <c r="K4" s="2"/>
      <c r="L4" s="9" t="s">
        <v>26</v>
      </c>
    </row>
    <row r="5" spans="2:12" x14ac:dyDescent="0.25">
      <c r="C5" s="2" t="s">
        <v>24</v>
      </c>
      <c r="D5" s="2"/>
      <c r="E5" s="2"/>
      <c r="F5" s="9" t="s">
        <v>18</v>
      </c>
      <c r="H5" s="2"/>
      <c r="I5" s="9" t="s">
        <v>18</v>
      </c>
      <c r="J5" s="9"/>
      <c r="K5" s="2"/>
      <c r="L5" s="9" t="s">
        <v>18</v>
      </c>
    </row>
    <row r="6" spans="2:12" x14ac:dyDescent="0.25">
      <c r="B6" s="3" t="s">
        <v>0</v>
      </c>
      <c r="C6" s="4" t="s">
        <v>25</v>
      </c>
      <c r="D6" s="17"/>
      <c r="E6" s="4" t="s">
        <v>18</v>
      </c>
      <c r="F6" s="10" t="s">
        <v>20</v>
      </c>
      <c r="H6" s="4" t="s">
        <v>18</v>
      </c>
      <c r="I6" s="10" t="s">
        <v>20</v>
      </c>
      <c r="J6" s="16"/>
      <c r="K6" s="4" t="s">
        <v>18</v>
      </c>
      <c r="L6" s="10" t="s">
        <v>20</v>
      </c>
    </row>
    <row r="7" spans="2:12" x14ac:dyDescent="0.25">
      <c r="B7" t="s">
        <v>1</v>
      </c>
      <c r="C7" s="5">
        <v>260</v>
      </c>
      <c r="D7" s="5"/>
      <c r="E7" s="20">
        <v>215.17</v>
      </c>
      <c r="F7" s="5">
        <f>C7*E7</f>
        <v>55944.2</v>
      </c>
      <c r="H7" s="28">
        <v>227.41666666666666</v>
      </c>
      <c r="I7" s="26">
        <f>C7*H7</f>
        <v>59128.333333333328</v>
      </c>
      <c r="J7" s="5"/>
      <c r="K7" s="5">
        <f>E7-H7</f>
        <v>-12.24666666666667</v>
      </c>
      <c r="L7" s="5">
        <f>F7-I7</f>
        <v>-3184.1333333333314</v>
      </c>
    </row>
    <row r="8" spans="2:12" x14ac:dyDescent="0.25">
      <c r="B8" t="s">
        <v>2</v>
      </c>
      <c r="C8" s="5">
        <v>756</v>
      </c>
      <c r="D8" s="5"/>
      <c r="E8" s="5">
        <v>30.67</v>
      </c>
      <c r="F8" s="5">
        <f t="shared" ref="F8:F20" si="0">C8*E8</f>
        <v>23186.52</v>
      </c>
      <c r="H8" s="26">
        <v>36.416666666666664</v>
      </c>
      <c r="I8" s="26">
        <f t="shared" ref="I8:I20" si="1">C8*H8</f>
        <v>27531</v>
      </c>
      <c r="J8" s="5"/>
      <c r="K8" s="5">
        <f t="shared" ref="K8:L20" si="2">E8-H8</f>
        <v>-5.7466666666666626</v>
      </c>
      <c r="L8" s="5">
        <f t="shared" si="2"/>
        <v>-4344.4799999999996</v>
      </c>
    </row>
    <row r="9" spans="2:12" x14ac:dyDescent="0.25">
      <c r="B9" t="s">
        <v>3</v>
      </c>
      <c r="C9" s="5">
        <v>147</v>
      </c>
      <c r="D9" s="5"/>
      <c r="E9" s="20">
        <v>86.42</v>
      </c>
      <c r="F9" s="5">
        <f t="shared" si="0"/>
        <v>12703.74</v>
      </c>
      <c r="H9" s="28">
        <v>87.75</v>
      </c>
      <c r="I9" s="26">
        <f t="shared" si="1"/>
        <v>12899.25</v>
      </c>
      <c r="J9" s="5"/>
      <c r="K9" s="5">
        <f t="shared" si="2"/>
        <v>-1.3299999999999983</v>
      </c>
      <c r="L9" s="5">
        <f t="shared" si="2"/>
        <v>-195.51000000000022</v>
      </c>
    </row>
    <row r="10" spans="2:12" x14ac:dyDescent="0.25">
      <c r="B10" t="s">
        <v>4</v>
      </c>
      <c r="C10" s="5">
        <v>1952</v>
      </c>
      <c r="D10" s="5"/>
      <c r="E10" s="5">
        <v>78.33</v>
      </c>
      <c r="F10" s="5">
        <f t="shared" si="0"/>
        <v>152900.16</v>
      </c>
      <c r="H10" s="26">
        <v>63</v>
      </c>
      <c r="I10" s="26">
        <f t="shared" si="1"/>
        <v>122976</v>
      </c>
      <c r="J10" s="5"/>
      <c r="K10" s="5">
        <f t="shared" si="2"/>
        <v>15.329999999999998</v>
      </c>
      <c r="L10" s="5">
        <f t="shared" si="2"/>
        <v>29924.160000000003</v>
      </c>
    </row>
    <row r="11" spans="2:12" x14ac:dyDescent="0.25">
      <c r="B11" t="s">
        <v>5</v>
      </c>
      <c r="C11" s="5">
        <v>876</v>
      </c>
      <c r="D11" s="5"/>
      <c r="E11" s="5">
        <v>27.25</v>
      </c>
      <c r="F11" s="5">
        <f t="shared" si="0"/>
        <v>23871</v>
      </c>
      <c r="H11" s="26">
        <v>23.25</v>
      </c>
      <c r="I11" s="26">
        <f t="shared" si="1"/>
        <v>20367</v>
      </c>
      <c r="J11" s="5"/>
      <c r="K11" s="5">
        <f t="shared" si="2"/>
        <v>4</v>
      </c>
      <c r="L11" s="5">
        <f t="shared" si="2"/>
        <v>3504</v>
      </c>
    </row>
    <row r="12" spans="2:12" x14ac:dyDescent="0.25">
      <c r="B12" t="s">
        <v>6</v>
      </c>
      <c r="C12" s="5">
        <v>197</v>
      </c>
      <c r="D12" s="5"/>
      <c r="E12" s="20">
        <v>24.08</v>
      </c>
      <c r="F12" s="5">
        <f t="shared" si="0"/>
        <v>4743.7599999999993</v>
      </c>
      <c r="H12" s="28">
        <v>20.083333333333332</v>
      </c>
      <c r="I12" s="26">
        <f t="shared" si="1"/>
        <v>3956.4166666666665</v>
      </c>
      <c r="J12" s="5"/>
      <c r="K12" s="5">
        <f t="shared" si="2"/>
        <v>3.9966666666666661</v>
      </c>
      <c r="L12" s="5">
        <f t="shared" si="2"/>
        <v>787.34333333333279</v>
      </c>
    </row>
    <row r="13" spans="2:12" x14ac:dyDescent="0.25">
      <c r="B13" t="s">
        <v>7</v>
      </c>
      <c r="C13" s="5">
        <v>959</v>
      </c>
      <c r="D13" s="5"/>
      <c r="E13" s="5">
        <v>52.5</v>
      </c>
      <c r="F13" s="5">
        <f t="shared" si="0"/>
        <v>50347.5</v>
      </c>
      <c r="H13" s="26">
        <v>57.666666666666664</v>
      </c>
      <c r="I13" s="26">
        <f t="shared" si="1"/>
        <v>55302.333333333328</v>
      </c>
      <c r="J13" s="5"/>
      <c r="K13" s="5">
        <f t="shared" si="2"/>
        <v>-5.1666666666666643</v>
      </c>
      <c r="L13" s="5">
        <f t="shared" si="2"/>
        <v>-4954.8333333333285</v>
      </c>
    </row>
    <row r="14" spans="2:12" x14ac:dyDescent="0.25">
      <c r="B14" t="s">
        <v>8</v>
      </c>
      <c r="C14" s="5">
        <v>1911</v>
      </c>
      <c r="D14" s="5"/>
      <c r="E14" s="5">
        <v>8.58</v>
      </c>
      <c r="F14" s="5">
        <f t="shared" si="0"/>
        <v>16396.38</v>
      </c>
      <c r="H14" s="26">
        <v>5.666666666666667</v>
      </c>
      <c r="I14" s="26">
        <f t="shared" si="1"/>
        <v>10829</v>
      </c>
      <c r="J14" s="5"/>
      <c r="K14" s="5">
        <f t="shared" si="2"/>
        <v>2.9133333333333331</v>
      </c>
      <c r="L14" s="5">
        <f t="shared" si="2"/>
        <v>5567.380000000001</v>
      </c>
    </row>
    <row r="15" spans="2:12" x14ac:dyDescent="0.25">
      <c r="B15" t="s">
        <v>9</v>
      </c>
      <c r="C15" s="5">
        <v>1713</v>
      </c>
      <c r="D15" s="5"/>
      <c r="E15" s="20">
        <v>23.25</v>
      </c>
      <c r="F15" s="5">
        <f t="shared" si="0"/>
        <v>39827.25</v>
      </c>
      <c r="H15" s="28">
        <v>17.5</v>
      </c>
      <c r="I15" s="26">
        <f t="shared" si="1"/>
        <v>29977.5</v>
      </c>
      <c r="J15" s="5"/>
      <c r="K15" s="5">
        <f t="shared" si="2"/>
        <v>5.75</v>
      </c>
      <c r="L15" s="5">
        <f t="shared" si="2"/>
        <v>9849.75</v>
      </c>
    </row>
    <row r="16" spans="2:12" x14ac:dyDescent="0.25">
      <c r="B16" t="s">
        <v>10</v>
      </c>
      <c r="C16" s="5">
        <v>3065</v>
      </c>
      <c r="D16" s="5"/>
      <c r="E16" s="20">
        <v>98.83</v>
      </c>
      <c r="F16" s="5">
        <f t="shared" si="0"/>
        <v>302913.95</v>
      </c>
      <c r="H16" s="28">
        <v>109.33333333333333</v>
      </c>
      <c r="I16" s="26">
        <f t="shared" si="1"/>
        <v>335106.66666666663</v>
      </c>
      <c r="J16" s="5"/>
      <c r="K16" s="5">
        <f t="shared" si="2"/>
        <v>-10.50333333333333</v>
      </c>
      <c r="L16" s="5">
        <f t="shared" si="2"/>
        <v>-32192.716666666616</v>
      </c>
    </row>
    <row r="17" spans="2:12" x14ac:dyDescent="0.25">
      <c r="B17" t="s">
        <v>11</v>
      </c>
      <c r="C17" s="5">
        <v>1132</v>
      </c>
      <c r="D17" s="5"/>
      <c r="E17" s="5">
        <v>23.58</v>
      </c>
      <c r="F17" s="5">
        <f t="shared" si="0"/>
        <v>26692.559999999998</v>
      </c>
      <c r="H17" s="26">
        <v>25.333333333333332</v>
      </c>
      <c r="I17" s="26">
        <f t="shared" si="1"/>
        <v>28677.333333333332</v>
      </c>
      <c r="J17" s="5"/>
      <c r="K17" s="5">
        <f t="shared" si="2"/>
        <v>-1.7533333333333339</v>
      </c>
      <c r="L17" s="5">
        <f t="shared" si="2"/>
        <v>-1984.7733333333344</v>
      </c>
    </row>
    <row r="18" spans="2:12" x14ac:dyDescent="0.25">
      <c r="B18" t="s">
        <v>12</v>
      </c>
      <c r="C18" s="5">
        <v>632</v>
      </c>
      <c r="D18" s="5"/>
      <c r="E18" s="5">
        <v>14.08</v>
      </c>
      <c r="F18" s="5">
        <f t="shared" si="0"/>
        <v>8898.56</v>
      </c>
      <c r="H18" s="26">
        <v>17.333333333333332</v>
      </c>
      <c r="I18" s="26">
        <f t="shared" si="1"/>
        <v>10954.666666666666</v>
      </c>
      <c r="J18" s="5"/>
      <c r="K18" s="5">
        <f t="shared" si="2"/>
        <v>-3.2533333333333321</v>
      </c>
      <c r="L18" s="5">
        <f t="shared" si="2"/>
        <v>-2056.1066666666666</v>
      </c>
    </row>
    <row r="19" spans="2:12" x14ac:dyDescent="0.25">
      <c r="B19" t="s">
        <v>13</v>
      </c>
      <c r="C19" s="5">
        <v>668</v>
      </c>
      <c r="D19" s="5"/>
      <c r="E19" s="5">
        <v>16.579999999999998</v>
      </c>
      <c r="F19" s="5">
        <f t="shared" si="0"/>
        <v>11075.439999999999</v>
      </c>
      <c r="H19" s="26">
        <v>18.75</v>
      </c>
      <c r="I19" s="26">
        <f t="shared" si="1"/>
        <v>12525</v>
      </c>
      <c r="J19" s="5"/>
      <c r="K19" s="5">
        <f t="shared" si="2"/>
        <v>-2.1700000000000017</v>
      </c>
      <c r="L19" s="5">
        <f t="shared" si="2"/>
        <v>-1449.5600000000013</v>
      </c>
    </row>
    <row r="20" spans="2:12" x14ac:dyDescent="0.25">
      <c r="B20" t="s">
        <v>14</v>
      </c>
      <c r="C20" s="6">
        <v>4157</v>
      </c>
      <c r="D20" s="14"/>
      <c r="E20" s="6">
        <v>17.170000000000002</v>
      </c>
      <c r="F20" s="6">
        <f t="shared" si="0"/>
        <v>71375.69</v>
      </c>
      <c r="H20" s="27">
        <v>16.5</v>
      </c>
      <c r="I20" s="26">
        <f t="shared" si="1"/>
        <v>68590.5</v>
      </c>
      <c r="J20" s="14"/>
      <c r="K20" s="6">
        <f t="shared" si="2"/>
        <v>0.67000000000000171</v>
      </c>
      <c r="L20" s="6">
        <f t="shared" si="2"/>
        <v>2785.1900000000023</v>
      </c>
    </row>
    <row r="21" spans="2:12" x14ac:dyDescent="0.25">
      <c r="C21" s="5"/>
      <c r="D21" s="5"/>
      <c r="E21" s="5"/>
      <c r="H21" s="5"/>
      <c r="I21" s="5"/>
      <c r="J21" s="5"/>
      <c r="K21" s="5"/>
    </row>
    <row r="22" spans="2:12" x14ac:dyDescent="0.25">
      <c r="B22" t="s">
        <v>21</v>
      </c>
      <c r="C22" s="5">
        <f>SUM(C7:C20)</f>
        <v>18425</v>
      </c>
      <c r="D22" s="5"/>
      <c r="E22" s="5"/>
      <c r="H22" s="5"/>
      <c r="I22" s="5"/>
      <c r="J22" s="5"/>
      <c r="K22" s="5"/>
    </row>
    <row r="23" spans="2:12" x14ac:dyDescent="0.25">
      <c r="B23" t="s">
        <v>22</v>
      </c>
      <c r="C23" s="5"/>
      <c r="D23" s="5"/>
      <c r="E23" s="5">
        <f>SUM(E7:E20)</f>
        <v>716.49000000000012</v>
      </c>
      <c r="H23" s="5">
        <f>SUM(H7:H20)</f>
        <v>726</v>
      </c>
      <c r="I23" s="5"/>
      <c r="J23" s="5"/>
      <c r="K23" s="5"/>
    </row>
    <row r="24" spans="2:12" x14ac:dyDescent="0.25">
      <c r="B24" s="1" t="s">
        <v>23</v>
      </c>
      <c r="C24" s="7"/>
      <c r="D24" s="7"/>
      <c r="E24" s="7"/>
      <c r="F24" s="7">
        <f>SUM(F7:F20)</f>
        <v>800876.71</v>
      </c>
      <c r="H24" s="7"/>
      <c r="I24" s="7">
        <f>SUM(I7:I20)</f>
        <v>798821</v>
      </c>
      <c r="J24" s="7"/>
      <c r="K24" s="7"/>
      <c r="L24" s="7">
        <f>SUM(L7:L20)</f>
        <v>2055.7100000000646</v>
      </c>
    </row>
    <row r="25" spans="2:12" x14ac:dyDescent="0.25">
      <c r="C25" s="5"/>
      <c r="D25" s="5"/>
      <c r="E25" s="5"/>
      <c r="H25" s="5"/>
      <c r="I25" s="5"/>
      <c r="J25" s="5"/>
      <c r="K25" s="5"/>
      <c r="L25" s="5"/>
    </row>
    <row r="26" spans="2:12" x14ac:dyDescent="0.25">
      <c r="B26" t="s">
        <v>15</v>
      </c>
      <c r="C26" s="5"/>
      <c r="D26" s="5"/>
      <c r="E26" s="5"/>
      <c r="F26" s="5">
        <v>96300</v>
      </c>
      <c r="H26" s="5"/>
      <c r="I26" s="5">
        <v>96300</v>
      </c>
      <c r="J26" s="5"/>
      <c r="K26" s="5"/>
      <c r="L26" s="5">
        <v>96300</v>
      </c>
    </row>
    <row r="27" spans="2:12" x14ac:dyDescent="0.25">
      <c r="B27" t="s">
        <v>16</v>
      </c>
      <c r="C27" s="5"/>
      <c r="D27" s="5"/>
      <c r="E27" s="5"/>
      <c r="F27" s="5">
        <v>-14766</v>
      </c>
      <c r="H27" s="5"/>
      <c r="I27" s="5">
        <v>-14766</v>
      </c>
      <c r="J27" s="5"/>
      <c r="K27" s="5"/>
      <c r="L27" s="5">
        <v>-14766</v>
      </c>
    </row>
    <row r="28" spans="2:12" x14ac:dyDescent="0.25">
      <c r="B28" t="s">
        <v>17</v>
      </c>
      <c r="C28" s="5"/>
      <c r="D28" s="5"/>
      <c r="E28" s="5"/>
      <c r="F28" s="6">
        <v>-14766</v>
      </c>
      <c r="H28" s="5"/>
      <c r="I28" s="6">
        <v>-14766</v>
      </c>
      <c r="J28" s="14"/>
      <c r="K28" s="14"/>
      <c r="L28" s="6">
        <v>-14766</v>
      </c>
    </row>
    <row r="29" spans="2:12" x14ac:dyDescent="0.25">
      <c r="B29" s="1" t="s">
        <v>27</v>
      </c>
      <c r="C29" s="7"/>
      <c r="D29" s="7"/>
      <c r="E29" s="7"/>
      <c r="F29" s="7">
        <f>SUM(F26:F28)</f>
        <v>66768</v>
      </c>
      <c r="H29" s="7"/>
      <c r="I29" s="7">
        <f>SUM(I26:I28)</f>
        <v>66768</v>
      </c>
      <c r="J29" s="7"/>
      <c r="K29" s="7"/>
      <c r="L29" s="7">
        <f>SUM(L26:L28)</f>
        <v>66768</v>
      </c>
    </row>
    <row r="30" spans="2:12" x14ac:dyDescent="0.25">
      <c r="I30" s="5"/>
      <c r="J30" s="5"/>
      <c r="K30" s="5"/>
      <c r="L30" s="5"/>
    </row>
    <row r="31" spans="2:12" x14ac:dyDescent="0.25">
      <c r="B31" s="1" t="s">
        <v>28</v>
      </c>
      <c r="C31" s="7"/>
      <c r="D31" s="7"/>
      <c r="E31" s="7"/>
      <c r="F31" s="8">
        <f>F24/F29</f>
        <v>11.99491837407141</v>
      </c>
      <c r="H31" s="7"/>
      <c r="I31" s="8">
        <f>I24/I29</f>
        <v>11.96412952312485</v>
      </c>
      <c r="J31" s="8"/>
      <c r="K31" s="8"/>
      <c r="L31" s="12"/>
    </row>
    <row r="32" spans="2:12" x14ac:dyDescent="0.25">
      <c r="B32" t="s">
        <v>29</v>
      </c>
      <c r="F32" s="29">
        <v>12</v>
      </c>
      <c r="I32" s="11">
        <v>12</v>
      </c>
      <c r="J32" s="15"/>
      <c r="K32" s="15"/>
      <c r="L32" s="24"/>
    </row>
    <row r="33" spans="2:12" x14ac:dyDescent="0.25">
      <c r="B33" s="1" t="s">
        <v>33</v>
      </c>
      <c r="F33" s="8">
        <f>F32-F31</f>
        <v>5.0816259285895171E-3</v>
      </c>
      <c r="I33" s="8">
        <f>I32-I31</f>
        <v>3.5870476875150104E-2</v>
      </c>
      <c r="J33" s="8"/>
      <c r="K33" s="8"/>
      <c r="L33" s="25"/>
    </row>
    <row r="35" spans="2:12" ht="30" customHeight="1" x14ac:dyDescent="0.25">
      <c r="B35" s="37" t="s">
        <v>41</v>
      </c>
      <c r="C35" s="38"/>
      <c r="D35" s="38"/>
      <c r="E35" s="38"/>
      <c r="F35" s="38"/>
      <c r="G35" s="38"/>
      <c r="H35" s="38"/>
      <c r="I35" s="38"/>
      <c r="J35" s="38"/>
      <c r="K35" s="38"/>
      <c r="L35" s="38"/>
    </row>
    <row r="36" spans="2:12" ht="6.75" customHeight="1" x14ac:dyDescent="0.25"/>
  </sheetData>
  <mergeCells count="5">
    <mergeCell ref="H3:I3"/>
    <mergeCell ref="K3:L3"/>
    <mergeCell ref="B1:L1"/>
    <mergeCell ref="E3:F3"/>
    <mergeCell ref="B35:L35"/>
  </mergeCells>
  <printOptions horizontalCentered="1"/>
  <pageMargins left="0.45" right="0.45" top="0.5" bottom="0.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6"/>
  <sheetViews>
    <sheetView workbookViewId="0">
      <selection activeCell="E28" sqref="E28"/>
    </sheetView>
  </sheetViews>
  <sheetFormatPr defaultRowHeight="15" x14ac:dyDescent="0.25"/>
  <cols>
    <col min="1" max="1" width="1.7109375" customWidth="1"/>
    <col min="2" max="2" width="39.28515625" customWidth="1"/>
    <col min="3" max="3" width="12.7109375" customWidth="1"/>
    <col min="4" max="4" width="1.7109375" customWidth="1"/>
    <col min="5" max="5" width="11.7109375" customWidth="1"/>
    <col min="6" max="6" width="11.7109375" style="5" customWidth="1"/>
    <col min="7" max="7" width="1.7109375" customWidth="1"/>
    <col min="8" max="9" width="11.7109375" customWidth="1"/>
    <col min="10" max="10" width="1.7109375" customWidth="1"/>
    <col min="11" max="12" width="11.7109375" customWidth="1"/>
    <col min="13" max="13" width="1.7109375" customWidth="1"/>
  </cols>
  <sheetData>
    <row r="1" spans="2:12" x14ac:dyDescent="0.25">
      <c r="B1" s="33" t="s">
        <v>39</v>
      </c>
      <c r="C1" s="33"/>
      <c r="D1" s="33"/>
      <c r="E1" s="33"/>
      <c r="F1" s="33"/>
      <c r="G1" s="34"/>
      <c r="H1" s="34"/>
      <c r="I1" s="34"/>
      <c r="J1" s="34"/>
      <c r="K1" s="34"/>
      <c r="L1" s="34"/>
    </row>
    <row r="2" spans="2:12" x14ac:dyDescent="0.25">
      <c r="B2" s="2"/>
      <c r="C2" s="2"/>
      <c r="D2" s="2"/>
      <c r="E2" s="2"/>
      <c r="F2" s="2"/>
    </row>
    <row r="3" spans="2:12" x14ac:dyDescent="0.25">
      <c r="E3" s="30">
        <v>2018</v>
      </c>
      <c r="F3" s="30"/>
      <c r="H3" s="30">
        <v>2017</v>
      </c>
      <c r="I3" s="30"/>
      <c r="K3" s="30" t="s">
        <v>32</v>
      </c>
      <c r="L3" s="32"/>
    </row>
    <row r="4" spans="2:12" x14ac:dyDescent="0.25">
      <c r="B4" s="1"/>
      <c r="C4" s="2" t="s">
        <v>19</v>
      </c>
      <c r="D4" s="2"/>
      <c r="E4" s="2"/>
      <c r="F4" s="9" t="s">
        <v>26</v>
      </c>
      <c r="H4" s="2"/>
      <c r="I4" s="9" t="s">
        <v>26</v>
      </c>
      <c r="J4" s="9"/>
      <c r="K4" s="2"/>
      <c r="L4" s="9" t="s">
        <v>26</v>
      </c>
    </row>
    <row r="5" spans="2:12" x14ac:dyDescent="0.25">
      <c r="C5" s="2" t="s">
        <v>24</v>
      </c>
      <c r="D5" s="2"/>
      <c r="E5" s="2"/>
      <c r="F5" s="9" t="s">
        <v>18</v>
      </c>
      <c r="H5" s="2"/>
      <c r="I5" s="9" t="s">
        <v>18</v>
      </c>
      <c r="J5" s="9"/>
      <c r="K5" s="2"/>
      <c r="L5" s="9" t="s">
        <v>18</v>
      </c>
    </row>
    <row r="6" spans="2:12" x14ac:dyDescent="0.25">
      <c r="B6" s="3" t="s">
        <v>0</v>
      </c>
      <c r="C6" s="4" t="s">
        <v>25</v>
      </c>
      <c r="D6" s="17"/>
      <c r="E6" s="21" t="s">
        <v>18</v>
      </c>
      <c r="F6" s="10" t="s">
        <v>20</v>
      </c>
      <c r="H6" s="4" t="s">
        <v>18</v>
      </c>
      <c r="I6" s="10" t="s">
        <v>20</v>
      </c>
      <c r="J6" s="16"/>
      <c r="K6" s="4" t="s">
        <v>18</v>
      </c>
      <c r="L6" s="10" t="s">
        <v>20</v>
      </c>
    </row>
    <row r="7" spans="2:12" x14ac:dyDescent="0.25">
      <c r="B7" t="s">
        <v>1</v>
      </c>
      <c r="C7" s="5">
        <v>260</v>
      </c>
      <c r="D7" s="5"/>
      <c r="E7" s="22">
        <v>205.08</v>
      </c>
      <c r="F7" s="5">
        <f>C7*E7</f>
        <v>53320.800000000003</v>
      </c>
      <c r="H7" s="22">
        <v>220.66666666666666</v>
      </c>
      <c r="I7" s="26">
        <f t="shared" ref="I7:I20" si="0">C7*H7</f>
        <v>57373.333333333328</v>
      </c>
      <c r="J7" s="5"/>
      <c r="K7" s="5">
        <f>E7-H7</f>
        <v>-15.586666666666645</v>
      </c>
      <c r="L7" s="5">
        <f>F7-I7</f>
        <v>-4052.5333333333256</v>
      </c>
    </row>
    <row r="8" spans="2:12" x14ac:dyDescent="0.25">
      <c r="B8" t="s">
        <v>2</v>
      </c>
      <c r="C8" s="5">
        <v>756</v>
      </c>
      <c r="D8" s="5"/>
      <c r="E8" s="5">
        <v>21.5</v>
      </c>
      <c r="F8" s="5">
        <f t="shared" ref="F8:F20" si="1">C8*E8</f>
        <v>16254</v>
      </c>
      <c r="H8" s="26">
        <v>14.916666666666666</v>
      </c>
      <c r="I8" s="26">
        <f t="shared" si="0"/>
        <v>11277</v>
      </c>
      <c r="J8" s="5"/>
      <c r="K8" s="5">
        <f t="shared" ref="K8:K20" si="2">E8-H8</f>
        <v>6.5833333333333339</v>
      </c>
      <c r="L8" s="5">
        <f t="shared" ref="L8:L20" si="3">F8-I8</f>
        <v>4977</v>
      </c>
    </row>
    <row r="9" spans="2:12" x14ac:dyDescent="0.25">
      <c r="B9" t="s">
        <v>3</v>
      </c>
      <c r="C9" s="5">
        <v>147</v>
      </c>
      <c r="D9" s="5"/>
      <c r="E9" s="5">
        <v>71.17</v>
      </c>
      <c r="F9" s="5">
        <f t="shared" si="1"/>
        <v>10461.99</v>
      </c>
      <c r="H9" s="26">
        <v>84.75</v>
      </c>
      <c r="I9" s="26">
        <f t="shared" si="0"/>
        <v>12458.25</v>
      </c>
      <c r="J9" s="5"/>
      <c r="K9" s="5">
        <f t="shared" si="2"/>
        <v>-13.579999999999998</v>
      </c>
      <c r="L9" s="5">
        <f t="shared" si="3"/>
        <v>-1996.2600000000002</v>
      </c>
    </row>
    <row r="10" spans="2:12" x14ac:dyDescent="0.25">
      <c r="B10" t="s">
        <v>4</v>
      </c>
      <c r="C10" s="5">
        <v>1952</v>
      </c>
      <c r="D10" s="5"/>
      <c r="E10" s="5">
        <v>64.42</v>
      </c>
      <c r="F10" s="5">
        <f t="shared" si="1"/>
        <v>125747.84</v>
      </c>
      <c r="H10" s="26">
        <v>41.666666666666664</v>
      </c>
      <c r="I10" s="26">
        <f t="shared" si="0"/>
        <v>81333.333333333328</v>
      </c>
      <c r="J10" s="5"/>
      <c r="K10" s="5">
        <f t="shared" si="2"/>
        <v>22.753333333333337</v>
      </c>
      <c r="L10" s="5">
        <f t="shared" si="3"/>
        <v>44414.506666666668</v>
      </c>
    </row>
    <row r="11" spans="2:12" x14ac:dyDescent="0.25">
      <c r="B11" t="s">
        <v>5</v>
      </c>
      <c r="C11" s="5">
        <v>876</v>
      </c>
      <c r="D11" s="5"/>
      <c r="E11" s="5">
        <v>21.92</v>
      </c>
      <c r="F11" s="5">
        <f t="shared" si="1"/>
        <v>19201.920000000002</v>
      </c>
      <c r="H11" s="26">
        <v>14.833333333333334</v>
      </c>
      <c r="I11" s="26">
        <f t="shared" si="0"/>
        <v>12994</v>
      </c>
      <c r="J11" s="5"/>
      <c r="K11" s="5">
        <f t="shared" si="2"/>
        <v>7.0866666666666678</v>
      </c>
      <c r="L11" s="5">
        <f t="shared" si="3"/>
        <v>6207.9200000000019</v>
      </c>
    </row>
    <row r="12" spans="2:12" x14ac:dyDescent="0.25">
      <c r="B12" t="s">
        <v>6</v>
      </c>
      <c r="C12" s="5">
        <v>197</v>
      </c>
      <c r="D12" s="5"/>
      <c r="E12" s="20">
        <v>19.670000000000002</v>
      </c>
      <c r="F12" s="5">
        <f t="shared" si="1"/>
        <v>3874.9900000000002</v>
      </c>
      <c r="H12" s="28">
        <v>12.666666666666666</v>
      </c>
      <c r="I12" s="26">
        <f t="shared" si="0"/>
        <v>2495.333333333333</v>
      </c>
      <c r="J12" s="5"/>
      <c r="K12" s="5">
        <f t="shared" si="2"/>
        <v>7.0033333333333356</v>
      </c>
      <c r="L12" s="5">
        <f t="shared" si="3"/>
        <v>1379.6566666666672</v>
      </c>
    </row>
    <row r="13" spans="2:12" x14ac:dyDescent="0.25">
      <c r="B13" t="s">
        <v>7</v>
      </c>
      <c r="C13" s="5">
        <v>959</v>
      </c>
      <c r="D13" s="5"/>
      <c r="E13" s="5">
        <v>44.67</v>
      </c>
      <c r="F13" s="5">
        <f>C13*E13</f>
        <v>42838.53</v>
      </c>
      <c r="H13" s="26">
        <v>38.25</v>
      </c>
      <c r="I13" s="26">
        <f t="shared" si="0"/>
        <v>36681.75</v>
      </c>
      <c r="J13" s="5"/>
      <c r="K13" s="5">
        <f t="shared" si="2"/>
        <v>6.4200000000000017</v>
      </c>
      <c r="L13" s="5">
        <f t="shared" si="3"/>
        <v>6156.7799999999988</v>
      </c>
    </row>
    <row r="14" spans="2:12" x14ac:dyDescent="0.25">
      <c r="B14" t="s">
        <v>8</v>
      </c>
      <c r="C14" s="5">
        <v>1911</v>
      </c>
      <c r="D14" s="5"/>
      <c r="E14" s="5">
        <v>1.75</v>
      </c>
      <c r="F14" s="5">
        <f>C14*E14</f>
        <v>3344.25</v>
      </c>
      <c r="H14" s="26">
        <v>2</v>
      </c>
      <c r="I14" s="26">
        <f t="shared" si="0"/>
        <v>3822</v>
      </c>
      <c r="J14" s="5"/>
      <c r="K14" s="5">
        <f t="shared" si="2"/>
        <v>-0.25</v>
      </c>
      <c r="L14" s="5">
        <f t="shared" si="3"/>
        <v>-477.75</v>
      </c>
    </row>
    <row r="15" spans="2:12" x14ac:dyDescent="0.25">
      <c r="B15" t="s">
        <v>9</v>
      </c>
      <c r="C15" s="5">
        <v>1713</v>
      </c>
      <c r="D15" s="5"/>
      <c r="E15" s="20">
        <v>17.420000000000002</v>
      </c>
      <c r="F15" s="5">
        <f t="shared" si="1"/>
        <v>29840.460000000003</v>
      </c>
      <c r="H15" s="28">
        <v>4.75</v>
      </c>
      <c r="I15" s="26">
        <f t="shared" si="0"/>
        <v>8136.75</v>
      </c>
      <c r="J15" s="5"/>
      <c r="K15" s="5">
        <f t="shared" si="2"/>
        <v>12.670000000000002</v>
      </c>
      <c r="L15" s="5">
        <f t="shared" si="3"/>
        <v>21703.710000000003</v>
      </c>
    </row>
    <row r="16" spans="2:12" x14ac:dyDescent="0.25">
      <c r="B16" t="s">
        <v>10</v>
      </c>
      <c r="C16" s="5">
        <v>3065</v>
      </c>
      <c r="D16" s="5"/>
      <c r="E16" s="20">
        <v>66.75</v>
      </c>
      <c r="F16" s="5">
        <f t="shared" si="1"/>
        <v>204588.75</v>
      </c>
      <c r="H16" s="28">
        <v>63</v>
      </c>
      <c r="I16" s="26">
        <f t="shared" si="0"/>
        <v>193095</v>
      </c>
      <c r="J16" s="5"/>
      <c r="K16" s="5">
        <f t="shared" si="2"/>
        <v>3.75</v>
      </c>
      <c r="L16" s="5">
        <f t="shared" si="3"/>
        <v>11493.75</v>
      </c>
    </row>
    <row r="17" spans="2:12" x14ac:dyDescent="0.25">
      <c r="B17" t="s">
        <v>11</v>
      </c>
      <c r="C17" s="5">
        <v>1132</v>
      </c>
      <c r="D17" s="5"/>
      <c r="E17" s="5">
        <v>24.83</v>
      </c>
      <c r="F17" s="5">
        <f t="shared" si="1"/>
        <v>28107.559999999998</v>
      </c>
      <c r="H17" s="26">
        <v>38.666666666666664</v>
      </c>
      <c r="I17" s="26">
        <f t="shared" si="0"/>
        <v>43770.666666666664</v>
      </c>
      <c r="J17" s="5"/>
      <c r="K17" s="5">
        <f t="shared" si="2"/>
        <v>-13.836666666666666</v>
      </c>
      <c r="L17" s="5">
        <f t="shared" si="3"/>
        <v>-15663.106666666667</v>
      </c>
    </row>
    <row r="18" spans="2:12" x14ac:dyDescent="0.25">
      <c r="B18" t="s">
        <v>12</v>
      </c>
      <c r="C18" s="5">
        <v>632</v>
      </c>
      <c r="D18" s="5"/>
      <c r="E18" s="5">
        <v>2.83</v>
      </c>
      <c r="F18" s="5">
        <f t="shared" si="1"/>
        <v>1788.56</v>
      </c>
      <c r="H18" s="26">
        <v>3.3333333333333335</v>
      </c>
      <c r="I18" s="26">
        <f t="shared" si="0"/>
        <v>2106.666666666667</v>
      </c>
      <c r="J18" s="5"/>
      <c r="K18" s="5">
        <f t="shared" si="2"/>
        <v>-0.50333333333333341</v>
      </c>
      <c r="L18" s="5">
        <f t="shared" si="3"/>
        <v>-318.10666666666702</v>
      </c>
    </row>
    <row r="19" spans="2:12" x14ac:dyDescent="0.25">
      <c r="B19" t="s">
        <v>13</v>
      </c>
      <c r="C19" s="5">
        <v>668</v>
      </c>
      <c r="D19" s="5"/>
      <c r="E19" s="5">
        <v>0</v>
      </c>
      <c r="F19" s="5">
        <f t="shared" si="1"/>
        <v>0</v>
      </c>
      <c r="H19" s="26">
        <v>1.9166666666666667</v>
      </c>
      <c r="I19" s="26">
        <f t="shared" si="0"/>
        <v>1280.3333333333335</v>
      </c>
      <c r="J19" s="5"/>
      <c r="K19" s="5">
        <f t="shared" si="2"/>
        <v>-1.9166666666666667</v>
      </c>
      <c r="L19" s="5">
        <f t="shared" si="3"/>
        <v>-1280.3333333333335</v>
      </c>
    </row>
    <row r="20" spans="2:12" x14ac:dyDescent="0.25">
      <c r="B20" t="s">
        <v>14</v>
      </c>
      <c r="C20" s="6">
        <v>4157</v>
      </c>
      <c r="D20" s="14"/>
      <c r="E20" s="6">
        <v>7.83</v>
      </c>
      <c r="F20" s="6">
        <f t="shared" si="1"/>
        <v>32549.31</v>
      </c>
      <c r="H20" s="27">
        <v>5</v>
      </c>
      <c r="I20" s="26">
        <f t="shared" si="0"/>
        <v>20785</v>
      </c>
      <c r="J20" s="14"/>
      <c r="K20" s="6">
        <f t="shared" si="2"/>
        <v>2.83</v>
      </c>
      <c r="L20" s="6">
        <f t="shared" si="3"/>
        <v>11764.310000000001</v>
      </c>
    </row>
    <row r="21" spans="2:12" x14ac:dyDescent="0.25">
      <c r="C21" s="5"/>
      <c r="D21" s="5"/>
      <c r="E21" s="5"/>
      <c r="H21" s="5"/>
      <c r="I21" s="5"/>
      <c r="J21" s="5"/>
      <c r="K21" s="5"/>
    </row>
    <row r="22" spans="2:12" x14ac:dyDescent="0.25">
      <c r="B22" t="s">
        <v>21</v>
      </c>
      <c r="C22" s="5">
        <f>SUM(C7:C20)</f>
        <v>18425</v>
      </c>
      <c r="D22" s="5"/>
      <c r="E22" s="5"/>
      <c r="H22" s="5"/>
      <c r="I22" s="5"/>
      <c r="J22" s="5"/>
      <c r="K22" s="5"/>
    </row>
    <row r="23" spans="2:12" x14ac:dyDescent="0.25">
      <c r="B23" t="s">
        <v>22</v>
      </c>
      <c r="C23" s="5"/>
      <c r="D23" s="5"/>
      <c r="E23" s="5">
        <f>SUM(E7:E20)</f>
        <v>569.84000000000026</v>
      </c>
      <c r="H23" s="5">
        <f>SUM(H7:H20)</f>
        <v>546.41666666666663</v>
      </c>
      <c r="I23" s="5"/>
      <c r="J23" s="5"/>
      <c r="K23" s="5"/>
    </row>
    <row r="24" spans="2:12" x14ac:dyDescent="0.25">
      <c r="B24" s="1" t="s">
        <v>23</v>
      </c>
      <c r="C24" s="7"/>
      <c r="D24" s="7"/>
      <c r="E24" s="7"/>
      <c r="F24" s="7">
        <f>SUM(F7:F20)</f>
        <v>571918.9600000002</v>
      </c>
      <c r="H24" s="7"/>
      <c r="I24" s="7">
        <f>SUM(I7:I20)</f>
        <v>487609.41666666669</v>
      </c>
      <c r="J24" s="7"/>
      <c r="K24" s="7"/>
      <c r="L24" s="7">
        <f>SUM(L7:L20)</f>
        <v>84309.543333333335</v>
      </c>
    </row>
    <row r="25" spans="2:12" x14ac:dyDescent="0.25">
      <c r="C25" s="5"/>
      <c r="D25" s="5"/>
      <c r="E25" s="5"/>
      <c r="H25" s="5"/>
      <c r="I25" s="5"/>
      <c r="J25" s="5"/>
      <c r="K25" s="5"/>
      <c r="L25" s="5"/>
    </row>
    <row r="26" spans="2:12" x14ac:dyDescent="0.25">
      <c r="B26" t="s">
        <v>15</v>
      </c>
      <c r="C26" s="5"/>
      <c r="D26" s="5"/>
      <c r="E26" s="5"/>
      <c r="F26" s="5">
        <v>96300</v>
      </c>
      <c r="H26" s="5"/>
      <c r="I26" s="5">
        <v>96300</v>
      </c>
      <c r="J26" s="5"/>
      <c r="K26" s="5"/>
      <c r="L26" s="5">
        <v>96300</v>
      </c>
    </row>
    <row r="27" spans="2:12" x14ac:dyDescent="0.25">
      <c r="B27" t="s">
        <v>16</v>
      </c>
      <c r="C27" s="5"/>
      <c r="D27" s="5"/>
      <c r="E27" s="5"/>
      <c r="F27" s="5">
        <v>-14766</v>
      </c>
      <c r="H27" s="5"/>
      <c r="I27" s="5">
        <v>-14766</v>
      </c>
      <c r="J27" s="5"/>
      <c r="K27" s="5"/>
      <c r="L27" s="5">
        <v>-14766</v>
      </c>
    </row>
    <row r="28" spans="2:12" x14ac:dyDescent="0.25">
      <c r="B28" t="s">
        <v>17</v>
      </c>
      <c r="C28" s="5"/>
      <c r="D28" s="5"/>
      <c r="E28" s="5"/>
      <c r="F28" s="6">
        <v>-14766</v>
      </c>
      <c r="H28" s="5"/>
      <c r="I28" s="6">
        <v>-14766</v>
      </c>
      <c r="J28" s="14"/>
      <c r="K28" s="14"/>
      <c r="L28" s="6">
        <v>-14766</v>
      </c>
    </row>
    <row r="29" spans="2:12" x14ac:dyDescent="0.25">
      <c r="B29" s="1" t="s">
        <v>27</v>
      </c>
      <c r="C29" s="7"/>
      <c r="D29" s="7"/>
      <c r="E29" s="7"/>
      <c r="F29" s="7">
        <f>SUM(F26:F28)</f>
        <v>66768</v>
      </c>
      <c r="H29" s="7"/>
      <c r="I29" s="7">
        <f>SUM(I26:I28)</f>
        <v>66768</v>
      </c>
      <c r="J29" s="7"/>
      <c r="K29" s="7"/>
      <c r="L29" s="7">
        <f>SUM(L26:L28)</f>
        <v>66768</v>
      </c>
    </row>
    <row r="30" spans="2:12" x14ac:dyDescent="0.25">
      <c r="I30" s="5"/>
      <c r="J30" s="5"/>
      <c r="K30" s="5"/>
      <c r="L30" s="5"/>
    </row>
    <row r="31" spans="2:12" x14ac:dyDescent="0.25">
      <c r="B31" s="1" t="s">
        <v>28</v>
      </c>
      <c r="C31" s="7"/>
      <c r="D31" s="7"/>
      <c r="E31" s="7"/>
      <c r="F31" s="8">
        <f>F24/F29</f>
        <v>8.5657644380541598</v>
      </c>
      <c r="H31" s="7"/>
      <c r="I31" s="8">
        <f>I24/I29</f>
        <v>7.3030406282450677</v>
      </c>
      <c r="J31" s="8"/>
      <c r="K31" s="8"/>
      <c r="L31" s="12"/>
    </row>
    <row r="32" spans="2:12" x14ac:dyDescent="0.25">
      <c r="B32" t="s">
        <v>29</v>
      </c>
      <c r="F32" s="29">
        <v>9</v>
      </c>
      <c r="I32" s="11">
        <v>9</v>
      </c>
      <c r="J32" s="15"/>
      <c r="K32" s="15"/>
      <c r="L32" s="24"/>
    </row>
    <row r="33" spans="2:12" x14ac:dyDescent="0.25">
      <c r="B33" s="1" t="s">
        <v>33</v>
      </c>
      <c r="F33" s="8">
        <f>F32-F31</f>
        <v>0.43423556194584023</v>
      </c>
      <c r="I33" s="8">
        <f>I32-I31</f>
        <v>1.6969593717549323</v>
      </c>
      <c r="J33" s="8"/>
      <c r="K33" s="8"/>
      <c r="L33" s="25"/>
    </row>
    <row r="35" spans="2:12" ht="18" customHeight="1" x14ac:dyDescent="0.25">
      <c r="B35" s="35" t="s">
        <v>35</v>
      </c>
      <c r="C35" s="36"/>
      <c r="D35" s="36"/>
      <c r="E35" s="36"/>
      <c r="F35" s="36"/>
      <c r="G35" s="36"/>
      <c r="H35" s="36"/>
      <c r="I35" s="36"/>
      <c r="J35" s="36"/>
      <c r="K35" s="36"/>
      <c r="L35" s="36"/>
    </row>
    <row r="36" spans="2:12" ht="7.5" customHeight="1" x14ac:dyDescent="0.25"/>
  </sheetData>
  <mergeCells count="5">
    <mergeCell ref="H3:I3"/>
    <mergeCell ref="K3:L3"/>
    <mergeCell ref="E3:F3"/>
    <mergeCell ref="B1:L1"/>
    <mergeCell ref="B35:L35"/>
  </mergeCells>
  <printOptions horizontalCentered="1"/>
  <pageMargins left="0.45" right="0.45" top="0.5" bottom="0.5" header="0.3" footer="0.3"/>
  <pageSetup scale="9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6"/>
  <sheetViews>
    <sheetView workbookViewId="0">
      <selection activeCell="E7" sqref="E7"/>
    </sheetView>
  </sheetViews>
  <sheetFormatPr defaultRowHeight="15" x14ac:dyDescent="0.25"/>
  <cols>
    <col min="1" max="1" width="1.7109375" customWidth="1"/>
    <col min="2" max="2" width="39.28515625" customWidth="1"/>
    <col min="3" max="3" width="12.7109375" customWidth="1"/>
    <col min="4" max="4" width="1.7109375" customWidth="1"/>
    <col min="5" max="5" width="12.7109375" customWidth="1"/>
    <col min="6" max="6" width="12.7109375" style="5" customWidth="1"/>
    <col min="7" max="7" width="1.7109375" customWidth="1"/>
    <col min="8" max="9" width="11.7109375" customWidth="1"/>
    <col min="10" max="10" width="1.7109375" customWidth="1"/>
    <col min="11" max="12" width="11.7109375" customWidth="1"/>
    <col min="13" max="13" width="1.7109375" customWidth="1"/>
  </cols>
  <sheetData>
    <row r="1" spans="2:12" x14ac:dyDescent="0.25">
      <c r="B1" s="33" t="s">
        <v>40</v>
      </c>
      <c r="C1" s="33"/>
      <c r="D1" s="33"/>
      <c r="E1" s="33"/>
      <c r="F1" s="33"/>
      <c r="G1" s="34"/>
      <c r="H1" s="34"/>
      <c r="I1" s="34"/>
      <c r="J1" s="34"/>
      <c r="K1" s="34"/>
      <c r="L1" s="34"/>
    </row>
    <row r="3" spans="2:12" x14ac:dyDescent="0.25">
      <c r="E3" s="30">
        <v>2018</v>
      </c>
      <c r="F3" s="30"/>
      <c r="H3" s="30">
        <v>2017</v>
      </c>
      <c r="I3" s="30"/>
      <c r="K3" s="30" t="s">
        <v>32</v>
      </c>
      <c r="L3" s="32"/>
    </row>
    <row r="4" spans="2:12" x14ac:dyDescent="0.25">
      <c r="B4" s="1"/>
      <c r="C4" s="2" t="s">
        <v>19</v>
      </c>
      <c r="D4" s="13"/>
      <c r="E4" s="2"/>
      <c r="F4" s="9" t="s">
        <v>26</v>
      </c>
      <c r="H4" s="13"/>
      <c r="I4" s="9" t="s">
        <v>26</v>
      </c>
      <c r="J4" s="9"/>
      <c r="K4" s="13"/>
      <c r="L4" s="9" t="s">
        <v>26</v>
      </c>
    </row>
    <row r="5" spans="2:12" x14ac:dyDescent="0.25">
      <c r="C5" s="2" t="s">
        <v>24</v>
      </c>
      <c r="D5" s="13"/>
      <c r="E5" s="2" t="s">
        <v>30</v>
      </c>
      <c r="F5" s="9" t="s">
        <v>18</v>
      </c>
      <c r="H5" s="13"/>
      <c r="I5" s="9" t="s">
        <v>18</v>
      </c>
      <c r="J5" s="9"/>
      <c r="K5" s="13"/>
      <c r="L5" s="9" t="s">
        <v>18</v>
      </c>
    </row>
    <row r="6" spans="2:12" x14ac:dyDescent="0.25">
      <c r="B6" s="3" t="s">
        <v>0</v>
      </c>
      <c r="C6" s="4" t="s">
        <v>25</v>
      </c>
      <c r="D6" s="17"/>
      <c r="E6" s="4" t="s">
        <v>18</v>
      </c>
      <c r="F6" s="10" t="s">
        <v>20</v>
      </c>
      <c r="H6" s="21" t="s">
        <v>18</v>
      </c>
      <c r="I6" s="19" t="s">
        <v>20</v>
      </c>
      <c r="J6" s="16"/>
      <c r="K6" s="18" t="s">
        <v>18</v>
      </c>
      <c r="L6" s="19" t="s">
        <v>20</v>
      </c>
    </row>
    <row r="7" spans="2:12" x14ac:dyDescent="0.25">
      <c r="B7" t="s">
        <v>1</v>
      </c>
      <c r="C7" s="5">
        <v>260</v>
      </c>
      <c r="D7" s="5"/>
      <c r="E7" s="20">
        <v>141</v>
      </c>
      <c r="F7" s="5">
        <f t="shared" ref="F7:F20" si="0">C7*E7</f>
        <v>36660</v>
      </c>
      <c r="H7" s="28">
        <v>133.33333333333334</v>
      </c>
      <c r="I7" s="5">
        <f>C7*H7</f>
        <v>34666.666666666672</v>
      </c>
      <c r="J7" s="5"/>
      <c r="K7" s="5">
        <f>E7-H7</f>
        <v>7.6666666666666572</v>
      </c>
      <c r="L7" s="5">
        <f>F7-I7</f>
        <v>1993.3333333333285</v>
      </c>
    </row>
    <row r="8" spans="2:12" x14ac:dyDescent="0.25">
      <c r="B8" t="s">
        <v>2</v>
      </c>
      <c r="C8" s="5">
        <v>756</v>
      </c>
      <c r="D8" s="5"/>
      <c r="E8" s="5">
        <v>18</v>
      </c>
      <c r="F8" s="5">
        <f t="shared" si="0"/>
        <v>13608</v>
      </c>
      <c r="H8" s="26">
        <v>18.916666666666668</v>
      </c>
      <c r="I8" s="26">
        <f>C8*H8</f>
        <v>14301</v>
      </c>
      <c r="J8" s="5"/>
      <c r="K8" s="5">
        <f t="shared" ref="K8:L20" si="1">E8-H8</f>
        <v>-0.91666666666666785</v>
      </c>
      <c r="L8" s="5">
        <f t="shared" si="1"/>
        <v>-693</v>
      </c>
    </row>
    <row r="9" spans="2:12" x14ac:dyDescent="0.25">
      <c r="B9" t="s">
        <v>3</v>
      </c>
      <c r="C9" s="5">
        <v>147</v>
      </c>
      <c r="D9" s="5"/>
      <c r="E9" s="5">
        <v>43</v>
      </c>
      <c r="F9" s="5">
        <f t="shared" si="0"/>
        <v>6321</v>
      </c>
      <c r="H9" s="26">
        <v>38.833333333333336</v>
      </c>
      <c r="I9" s="26">
        <f t="shared" ref="I9:I20" si="2">C9*H9</f>
        <v>5708.5</v>
      </c>
      <c r="J9" s="5"/>
      <c r="K9" s="5">
        <f t="shared" si="1"/>
        <v>4.1666666666666643</v>
      </c>
      <c r="L9" s="5">
        <f t="shared" si="1"/>
        <v>612.5</v>
      </c>
    </row>
    <row r="10" spans="2:12" x14ac:dyDescent="0.25">
      <c r="B10" t="s">
        <v>4</v>
      </c>
      <c r="C10" s="5">
        <v>1952</v>
      </c>
      <c r="D10" s="5"/>
      <c r="E10" s="5">
        <v>42</v>
      </c>
      <c r="F10" s="5">
        <f t="shared" si="0"/>
        <v>81984</v>
      </c>
      <c r="H10" s="26">
        <v>22.916666666666668</v>
      </c>
      <c r="I10" s="26">
        <f t="shared" si="2"/>
        <v>44733.333333333336</v>
      </c>
      <c r="J10" s="5"/>
      <c r="K10" s="5">
        <f t="shared" si="1"/>
        <v>19.083333333333332</v>
      </c>
      <c r="L10" s="5">
        <f t="shared" si="1"/>
        <v>37250.666666666664</v>
      </c>
    </row>
    <row r="11" spans="2:12" x14ac:dyDescent="0.25">
      <c r="B11" t="s">
        <v>5</v>
      </c>
      <c r="C11" s="5">
        <v>876</v>
      </c>
      <c r="D11" s="5"/>
      <c r="E11" s="5">
        <v>6</v>
      </c>
      <c r="F11" s="5">
        <f t="shared" si="0"/>
        <v>5256</v>
      </c>
      <c r="H11" s="26">
        <v>7.166666666666667</v>
      </c>
      <c r="I11" s="26">
        <f t="shared" si="2"/>
        <v>6278</v>
      </c>
      <c r="J11" s="5"/>
      <c r="K11" s="5">
        <f t="shared" si="1"/>
        <v>-1.166666666666667</v>
      </c>
      <c r="L11" s="5">
        <f t="shared" si="1"/>
        <v>-1022</v>
      </c>
    </row>
    <row r="12" spans="2:12" x14ac:dyDescent="0.25">
      <c r="B12" t="s">
        <v>6</v>
      </c>
      <c r="C12" s="5">
        <v>197</v>
      </c>
      <c r="D12" s="5"/>
      <c r="E12" s="20">
        <v>5</v>
      </c>
      <c r="F12" s="5">
        <f t="shared" si="0"/>
        <v>985</v>
      </c>
      <c r="H12" s="28">
        <v>6.25</v>
      </c>
      <c r="I12" s="26">
        <f t="shared" si="2"/>
        <v>1231.25</v>
      </c>
      <c r="J12" s="5"/>
      <c r="K12" s="5">
        <f t="shared" si="1"/>
        <v>-1.25</v>
      </c>
      <c r="L12" s="5">
        <f t="shared" si="1"/>
        <v>-246.25</v>
      </c>
    </row>
    <row r="13" spans="2:12" x14ac:dyDescent="0.25">
      <c r="B13" t="s">
        <v>7</v>
      </c>
      <c r="C13" s="5">
        <v>959</v>
      </c>
      <c r="D13" s="5"/>
      <c r="E13" s="5">
        <v>41</v>
      </c>
      <c r="F13" s="5">
        <f t="shared" si="0"/>
        <v>39319</v>
      </c>
      <c r="H13" s="26">
        <v>38.333333333333336</v>
      </c>
      <c r="I13" s="26">
        <f t="shared" si="2"/>
        <v>36761.666666666672</v>
      </c>
      <c r="J13" s="5"/>
      <c r="K13" s="5">
        <f t="shared" si="1"/>
        <v>2.6666666666666643</v>
      </c>
      <c r="L13" s="5">
        <f t="shared" si="1"/>
        <v>2557.3333333333285</v>
      </c>
    </row>
    <row r="14" spans="2:12" x14ac:dyDescent="0.25">
      <c r="B14" t="s">
        <v>8</v>
      </c>
      <c r="C14" s="5">
        <v>1911</v>
      </c>
      <c r="D14" s="5"/>
      <c r="E14" s="5">
        <v>2</v>
      </c>
      <c r="F14" s="5">
        <f t="shared" si="0"/>
        <v>3822</v>
      </c>
      <c r="H14" s="26">
        <v>1.5</v>
      </c>
      <c r="I14" s="26">
        <f t="shared" si="2"/>
        <v>2866.5</v>
      </c>
      <c r="J14" s="5"/>
      <c r="K14" s="5">
        <f t="shared" si="1"/>
        <v>0.5</v>
      </c>
      <c r="L14" s="5">
        <f t="shared" si="1"/>
        <v>955.5</v>
      </c>
    </row>
    <row r="15" spans="2:12" x14ac:dyDescent="0.25">
      <c r="B15" t="s">
        <v>9</v>
      </c>
      <c r="C15" s="5">
        <v>1713</v>
      </c>
      <c r="D15" s="5"/>
      <c r="E15" s="5">
        <v>4</v>
      </c>
      <c r="F15" s="5">
        <f t="shared" si="0"/>
        <v>6852</v>
      </c>
      <c r="H15" s="26">
        <v>4.666666666666667</v>
      </c>
      <c r="I15" s="26">
        <f t="shared" si="2"/>
        <v>7994.0000000000009</v>
      </c>
      <c r="J15" s="5"/>
      <c r="K15" s="5">
        <f t="shared" si="1"/>
        <v>-0.66666666666666696</v>
      </c>
      <c r="L15" s="5">
        <f t="shared" si="1"/>
        <v>-1142.0000000000009</v>
      </c>
    </row>
    <row r="16" spans="2:12" x14ac:dyDescent="0.25">
      <c r="B16" t="s">
        <v>10</v>
      </c>
      <c r="C16" s="5">
        <v>3065</v>
      </c>
      <c r="D16" s="5"/>
      <c r="E16" s="20">
        <v>21</v>
      </c>
      <c r="F16" s="5">
        <f t="shared" si="0"/>
        <v>64365</v>
      </c>
      <c r="H16" s="28">
        <v>19.416666666666668</v>
      </c>
      <c r="I16" s="26">
        <f t="shared" si="2"/>
        <v>59512.083333333336</v>
      </c>
      <c r="J16" s="5"/>
      <c r="K16" s="5">
        <f t="shared" si="1"/>
        <v>1.5833333333333321</v>
      </c>
      <c r="L16" s="5">
        <f t="shared" si="1"/>
        <v>4852.9166666666642</v>
      </c>
    </row>
    <row r="17" spans="2:12" x14ac:dyDescent="0.25">
      <c r="B17" t="s">
        <v>11</v>
      </c>
      <c r="C17" s="5">
        <v>1132</v>
      </c>
      <c r="D17" s="5"/>
      <c r="E17" s="20">
        <v>9</v>
      </c>
      <c r="F17" s="5">
        <f t="shared" si="0"/>
        <v>10188</v>
      </c>
      <c r="H17" s="28">
        <v>8.4166666666666661</v>
      </c>
      <c r="I17" s="26">
        <f t="shared" si="2"/>
        <v>9527.6666666666661</v>
      </c>
      <c r="J17" s="5"/>
      <c r="K17" s="5">
        <f t="shared" si="1"/>
        <v>0.58333333333333393</v>
      </c>
      <c r="L17" s="5">
        <f t="shared" si="1"/>
        <v>660.33333333333394</v>
      </c>
    </row>
    <row r="18" spans="2:12" x14ac:dyDescent="0.25">
      <c r="B18" t="s">
        <v>12</v>
      </c>
      <c r="C18" s="5">
        <v>632</v>
      </c>
      <c r="D18" s="5"/>
      <c r="E18" s="5">
        <v>0</v>
      </c>
      <c r="F18" s="5">
        <f t="shared" si="0"/>
        <v>0</v>
      </c>
      <c r="H18" s="26">
        <v>1.8333333333333333</v>
      </c>
      <c r="I18" s="26">
        <f t="shared" si="2"/>
        <v>1158.6666666666665</v>
      </c>
      <c r="J18" s="5"/>
      <c r="K18" s="5">
        <f t="shared" si="1"/>
        <v>-1.8333333333333333</v>
      </c>
      <c r="L18" s="5">
        <f t="shared" si="1"/>
        <v>-1158.6666666666665</v>
      </c>
    </row>
    <row r="19" spans="2:12" x14ac:dyDescent="0.25">
      <c r="B19" t="s">
        <v>13</v>
      </c>
      <c r="C19" s="5">
        <v>668</v>
      </c>
      <c r="D19" s="5"/>
      <c r="E19" s="26">
        <v>3</v>
      </c>
      <c r="F19" s="5">
        <f t="shared" si="0"/>
        <v>2004</v>
      </c>
      <c r="H19" s="26">
        <v>1.6666666666666667</v>
      </c>
      <c r="I19" s="26">
        <f t="shared" si="2"/>
        <v>1113.3333333333335</v>
      </c>
      <c r="J19" s="5"/>
      <c r="K19" s="5">
        <f t="shared" si="1"/>
        <v>1.3333333333333333</v>
      </c>
      <c r="L19" s="5">
        <f t="shared" si="1"/>
        <v>890.66666666666652</v>
      </c>
    </row>
    <row r="20" spans="2:12" x14ac:dyDescent="0.25">
      <c r="B20" t="s">
        <v>14</v>
      </c>
      <c r="C20" s="6">
        <v>4157</v>
      </c>
      <c r="D20" s="14"/>
      <c r="E20" s="6">
        <v>3</v>
      </c>
      <c r="F20" s="6">
        <f t="shared" si="0"/>
        <v>12471</v>
      </c>
      <c r="H20" s="27">
        <v>3</v>
      </c>
      <c r="I20" s="26">
        <f t="shared" si="2"/>
        <v>12471</v>
      </c>
      <c r="J20" s="14"/>
      <c r="K20" s="6">
        <f t="shared" si="1"/>
        <v>0</v>
      </c>
      <c r="L20" s="6">
        <f t="shared" si="1"/>
        <v>0</v>
      </c>
    </row>
    <row r="21" spans="2:12" x14ac:dyDescent="0.25">
      <c r="C21" s="5"/>
      <c r="D21" s="5"/>
      <c r="E21" s="5"/>
      <c r="H21" s="5"/>
      <c r="I21" s="5"/>
      <c r="J21" s="5"/>
      <c r="K21" s="5"/>
    </row>
    <row r="22" spans="2:12" x14ac:dyDescent="0.25">
      <c r="B22" t="s">
        <v>21</v>
      </c>
      <c r="C22" s="5">
        <f>SUM(C7:C20)</f>
        <v>18425</v>
      </c>
      <c r="D22" s="5"/>
      <c r="E22" s="5"/>
      <c r="H22" s="5"/>
      <c r="I22" s="5"/>
      <c r="J22" s="5"/>
      <c r="K22" s="5"/>
    </row>
    <row r="23" spans="2:12" x14ac:dyDescent="0.25">
      <c r="B23" t="s">
        <v>22</v>
      </c>
      <c r="C23" s="5"/>
      <c r="D23" s="5"/>
      <c r="E23" s="5">
        <f>SUM(E7:E20)</f>
        <v>338</v>
      </c>
      <c r="H23" s="5">
        <f>SUM(H7:H20)</f>
        <v>306.25000000000006</v>
      </c>
      <c r="I23" s="5"/>
      <c r="J23" s="5"/>
      <c r="K23" s="5"/>
    </row>
    <row r="24" spans="2:12" x14ac:dyDescent="0.25">
      <c r="B24" s="1" t="s">
        <v>23</v>
      </c>
      <c r="C24" s="7"/>
      <c r="D24" s="7"/>
      <c r="E24" s="7"/>
      <c r="F24" s="7">
        <f>SUM(F7:F20)</f>
        <v>283835</v>
      </c>
      <c r="H24" s="7"/>
      <c r="I24" s="7">
        <f>SUM(I7:I20)</f>
        <v>238323.66666666669</v>
      </c>
      <c r="J24" s="7"/>
      <c r="K24" s="7"/>
      <c r="L24" s="7">
        <f>SUM(L7:L20)</f>
        <v>45511.333333333321</v>
      </c>
    </row>
    <row r="25" spans="2:12" x14ac:dyDescent="0.25">
      <c r="C25" s="5"/>
      <c r="D25" s="5"/>
      <c r="E25" s="5"/>
      <c r="H25" s="5"/>
      <c r="I25" s="5"/>
      <c r="J25" s="5"/>
      <c r="K25" s="5"/>
      <c r="L25" s="5"/>
    </row>
    <row r="26" spans="2:12" x14ac:dyDescent="0.25">
      <c r="B26" t="s">
        <v>15</v>
      </c>
      <c r="C26" s="5"/>
      <c r="D26" s="5"/>
      <c r="E26" s="5"/>
      <c r="F26" s="5">
        <v>96300</v>
      </c>
      <c r="H26" s="5"/>
      <c r="I26" s="5">
        <v>96300</v>
      </c>
      <c r="J26" s="5"/>
      <c r="K26" s="5"/>
      <c r="L26" s="5">
        <v>96300</v>
      </c>
    </row>
    <row r="27" spans="2:12" x14ac:dyDescent="0.25">
      <c r="B27" t="s">
        <v>16</v>
      </c>
      <c r="C27" s="5"/>
      <c r="D27" s="5"/>
      <c r="E27" s="5"/>
      <c r="F27" s="5">
        <v>-14766</v>
      </c>
      <c r="H27" s="5"/>
      <c r="I27" s="5">
        <v>-14766</v>
      </c>
      <c r="J27" s="5"/>
      <c r="K27" s="5"/>
      <c r="L27" s="5">
        <v>-14766</v>
      </c>
    </row>
    <row r="28" spans="2:12" x14ac:dyDescent="0.25">
      <c r="B28" t="s">
        <v>17</v>
      </c>
      <c r="C28" s="5"/>
      <c r="D28" s="5"/>
      <c r="E28" s="5"/>
      <c r="F28" s="6">
        <v>-14766</v>
      </c>
      <c r="H28" s="5"/>
      <c r="I28" s="6">
        <v>-14766</v>
      </c>
      <c r="J28" s="14"/>
      <c r="K28" s="14"/>
      <c r="L28" s="6">
        <v>-14766</v>
      </c>
    </row>
    <row r="29" spans="2:12" x14ac:dyDescent="0.25">
      <c r="B29" s="1" t="s">
        <v>27</v>
      </c>
      <c r="C29" s="7"/>
      <c r="D29" s="7"/>
      <c r="E29" s="7"/>
      <c r="F29" s="7">
        <f>SUM(F26:F28)</f>
        <v>66768</v>
      </c>
      <c r="H29" s="7"/>
      <c r="I29" s="7">
        <f>SUM(I26:I28)</f>
        <v>66768</v>
      </c>
      <c r="J29" s="7"/>
      <c r="K29" s="7"/>
      <c r="L29" s="7">
        <f>SUM(L26:L28)</f>
        <v>66768</v>
      </c>
    </row>
    <row r="30" spans="2:12" x14ac:dyDescent="0.25">
      <c r="I30" s="5"/>
      <c r="J30" s="5"/>
      <c r="K30" s="5"/>
      <c r="L30" s="5"/>
    </row>
    <row r="31" spans="2:12" x14ac:dyDescent="0.25">
      <c r="B31" s="1" t="s">
        <v>28</v>
      </c>
      <c r="C31" s="7"/>
      <c r="D31" s="7"/>
      <c r="E31" s="7"/>
      <c r="F31" s="8">
        <f>F24/F29</f>
        <v>4.2510633836568417</v>
      </c>
      <c r="H31" s="7"/>
      <c r="I31" s="8">
        <f>I24/I29</f>
        <v>3.5694294672098414</v>
      </c>
      <c r="J31" s="8"/>
      <c r="K31" s="8"/>
      <c r="L31" s="12"/>
    </row>
    <row r="32" spans="2:12" x14ac:dyDescent="0.25">
      <c r="B32" t="s">
        <v>29</v>
      </c>
      <c r="F32" s="29">
        <v>5</v>
      </c>
      <c r="I32" s="11">
        <v>5</v>
      </c>
      <c r="J32" s="15"/>
      <c r="K32" s="15"/>
      <c r="L32" s="24"/>
    </row>
    <row r="33" spans="2:12" x14ac:dyDescent="0.25">
      <c r="B33" s="1" t="s">
        <v>33</v>
      </c>
      <c r="F33" s="8">
        <f>F32-F31</f>
        <v>0.74893661634315833</v>
      </c>
      <c r="I33" s="8">
        <f>I32-I31</f>
        <v>1.4305705327901586</v>
      </c>
      <c r="J33" s="8"/>
      <c r="K33" s="8"/>
      <c r="L33" s="25"/>
    </row>
    <row r="35" spans="2:12" x14ac:dyDescent="0.25">
      <c r="B35" s="35" t="s">
        <v>34</v>
      </c>
      <c r="C35" s="36"/>
      <c r="D35" s="36"/>
      <c r="E35" s="36"/>
      <c r="F35" s="36"/>
      <c r="G35" s="36"/>
      <c r="H35" s="36"/>
      <c r="I35" s="36"/>
      <c r="J35" s="36"/>
      <c r="K35" s="36"/>
      <c r="L35" s="36"/>
    </row>
    <row r="36" spans="2:12" ht="7.5" customHeight="1" x14ac:dyDescent="0.25"/>
  </sheetData>
  <mergeCells count="5">
    <mergeCell ref="H3:I3"/>
    <mergeCell ref="K3:L3"/>
    <mergeCell ref="E3:F3"/>
    <mergeCell ref="B1:L1"/>
    <mergeCell ref="B35:L35"/>
  </mergeCells>
  <printOptions horizontalCentered="1"/>
  <pageMargins left="0.45" right="0.45" top="0.5" bottom="0.5" header="0.3" footer="0.3"/>
  <pageSetup scale="9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6"/>
  <sheetViews>
    <sheetView tabSelected="1" workbookViewId="0">
      <selection activeCell="B1" sqref="B1:L1"/>
    </sheetView>
  </sheetViews>
  <sheetFormatPr defaultRowHeight="15" x14ac:dyDescent="0.25"/>
  <cols>
    <col min="1" max="1" width="1.7109375" customWidth="1"/>
    <col min="2" max="2" width="39.28515625" customWidth="1"/>
    <col min="3" max="3" width="12.7109375" customWidth="1"/>
    <col min="4" max="4" width="1.7109375" customWidth="1"/>
    <col min="5" max="5" width="11.7109375" customWidth="1"/>
    <col min="6" max="6" width="11.7109375" style="5" customWidth="1"/>
    <col min="7" max="7" width="1.7109375" customWidth="1"/>
    <col min="8" max="9" width="11.7109375" customWidth="1"/>
    <col min="10" max="10" width="1.7109375" customWidth="1"/>
    <col min="11" max="12" width="11.7109375" customWidth="1"/>
    <col min="13" max="13" width="1.7109375" customWidth="1"/>
  </cols>
  <sheetData>
    <row r="1" spans="2:12" x14ac:dyDescent="0.25">
      <c r="B1" s="33" t="s">
        <v>42</v>
      </c>
      <c r="C1" s="33"/>
      <c r="D1" s="33"/>
      <c r="E1" s="33"/>
      <c r="F1" s="33"/>
      <c r="G1" s="34"/>
      <c r="H1" s="34"/>
      <c r="I1" s="34"/>
      <c r="J1" s="34"/>
      <c r="K1" s="34"/>
      <c r="L1" s="34"/>
    </row>
    <row r="2" spans="2:12" x14ac:dyDescent="0.25">
      <c r="B2" s="13"/>
      <c r="C2" s="13"/>
      <c r="D2" s="13"/>
      <c r="E2" s="13"/>
      <c r="F2" s="13"/>
    </row>
    <row r="3" spans="2:12" x14ac:dyDescent="0.25">
      <c r="E3" s="30">
        <v>2018</v>
      </c>
      <c r="F3" s="30"/>
      <c r="H3" s="30">
        <v>2017</v>
      </c>
      <c r="I3" s="30"/>
      <c r="K3" s="30" t="s">
        <v>32</v>
      </c>
      <c r="L3" s="32"/>
    </row>
    <row r="4" spans="2:12" x14ac:dyDescent="0.25">
      <c r="B4" s="1"/>
      <c r="C4" s="2" t="s">
        <v>19</v>
      </c>
      <c r="D4" s="13"/>
      <c r="E4" s="2"/>
      <c r="F4" s="9" t="s">
        <v>26</v>
      </c>
      <c r="H4" s="13"/>
      <c r="I4" s="9" t="s">
        <v>26</v>
      </c>
      <c r="J4" s="9"/>
      <c r="K4" s="13"/>
      <c r="L4" s="9" t="s">
        <v>26</v>
      </c>
    </row>
    <row r="5" spans="2:12" x14ac:dyDescent="0.25">
      <c r="C5" s="2" t="s">
        <v>24</v>
      </c>
      <c r="D5" s="13"/>
      <c r="E5" s="2" t="s">
        <v>31</v>
      </c>
      <c r="F5" s="9" t="s">
        <v>18</v>
      </c>
      <c r="H5" s="13" t="s">
        <v>31</v>
      </c>
      <c r="I5" s="9" t="s">
        <v>18</v>
      </c>
      <c r="J5" s="9"/>
      <c r="K5" s="13"/>
      <c r="L5" s="9" t="s">
        <v>18</v>
      </c>
    </row>
    <row r="6" spans="2:12" x14ac:dyDescent="0.25">
      <c r="B6" s="3" t="s">
        <v>0</v>
      </c>
      <c r="C6" s="4" t="s">
        <v>25</v>
      </c>
      <c r="D6" s="17"/>
      <c r="E6" s="4" t="s">
        <v>18</v>
      </c>
      <c r="F6" s="10" t="s">
        <v>20</v>
      </c>
      <c r="H6" s="21" t="s">
        <v>18</v>
      </c>
      <c r="I6" s="19" t="s">
        <v>20</v>
      </c>
      <c r="J6" s="16"/>
      <c r="K6" s="18" t="s">
        <v>18</v>
      </c>
      <c r="L6" s="19" t="s">
        <v>20</v>
      </c>
    </row>
    <row r="7" spans="2:12" x14ac:dyDescent="0.25">
      <c r="B7" t="s">
        <v>1</v>
      </c>
      <c r="C7" s="5">
        <v>260</v>
      </c>
      <c r="D7" s="5"/>
      <c r="E7" s="23">
        <v>687</v>
      </c>
      <c r="F7" s="5">
        <f t="shared" ref="F7:F20" si="0">C7*E7</f>
        <v>178620</v>
      </c>
      <c r="H7" s="23">
        <v>717.91666666666663</v>
      </c>
      <c r="I7" s="5">
        <f t="shared" ref="I7:I20" si="1">C7*H7</f>
        <v>186658.33333333331</v>
      </c>
      <c r="J7" s="5"/>
      <c r="K7" s="5">
        <f>E7-H7</f>
        <v>-30.916666666666629</v>
      </c>
      <c r="L7" s="5">
        <f>F7-I7</f>
        <v>-8038.3333333333139</v>
      </c>
    </row>
    <row r="8" spans="2:12" x14ac:dyDescent="0.25">
      <c r="B8" t="s">
        <v>2</v>
      </c>
      <c r="C8" s="5">
        <v>756</v>
      </c>
      <c r="D8" s="5"/>
      <c r="E8" s="5">
        <v>92</v>
      </c>
      <c r="F8" s="5">
        <f t="shared" si="0"/>
        <v>69552</v>
      </c>
      <c r="H8" s="26">
        <v>92.25</v>
      </c>
      <c r="I8" s="5">
        <f t="shared" si="1"/>
        <v>69741</v>
      </c>
      <c r="J8" s="5"/>
      <c r="K8" s="5">
        <f t="shared" ref="K8:K20" si="2">E8-H8</f>
        <v>-0.25</v>
      </c>
      <c r="L8" s="5">
        <f t="shared" ref="L8:L20" si="3">F8-I8</f>
        <v>-189</v>
      </c>
    </row>
    <row r="9" spans="2:12" x14ac:dyDescent="0.25">
      <c r="B9" t="s">
        <v>3</v>
      </c>
      <c r="C9" s="5">
        <v>147</v>
      </c>
      <c r="D9" s="5"/>
      <c r="E9" s="5">
        <v>236</v>
      </c>
      <c r="F9" s="5">
        <f t="shared" si="0"/>
        <v>34692</v>
      </c>
      <c r="H9" s="26">
        <v>247.16666666666669</v>
      </c>
      <c r="I9" s="5">
        <f t="shared" si="1"/>
        <v>36333.5</v>
      </c>
      <c r="J9" s="5"/>
      <c r="K9" s="5">
        <f t="shared" si="2"/>
        <v>-11.166666666666686</v>
      </c>
      <c r="L9" s="5">
        <f t="shared" si="3"/>
        <v>-1641.5</v>
      </c>
    </row>
    <row r="10" spans="2:12" x14ac:dyDescent="0.25">
      <c r="B10" t="s">
        <v>4</v>
      </c>
      <c r="C10" s="5">
        <v>1952</v>
      </c>
      <c r="D10" s="5"/>
      <c r="E10" s="5">
        <v>228</v>
      </c>
      <c r="F10" s="5">
        <f>C10*E10</f>
        <v>445056</v>
      </c>
      <c r="H10" s="26">
        <v>169.24999999999997</v>
      </c>
      <c r="I10" s="5">
        <f t="shared" si="1"/>
        <v>330375.99999999994</v>
      </c>
      <c r="J10" s="5"/>
      <c r="K10" s="5">
        <f t="shared" si="2"/>
        <v>58.750000000000028</v>
      </c>
      <c r="L10" s="5">
        <f t="shared" si="3"/>
        <v>114680.00000000006</v>
      </c>
    </row>
    <row r="11" spans="2:12" x14ac:dyDescent="0.25">
      <c r="B11" t="s">
        <v>5</v>
      </c>
      <c r="C11" s="5">
        <v>876</v>
      </c>
      <c r="D11" s="5"/>
      <c r="E11" s="20">
        <v>79</v>
      </c>
      <c r="F11" s="5">
        <f t="shared" si="0"/>
        <v>69204</v>
      </c>
      <c r="H11" s="28">
        <v>66.583333333333329</v>
      </c>
      <c r="I11" s="5">
        <f t="shared" si="1"/>
        <v>58326.999999999993</v>
      </c>
      <c r="J11" s="5"/>
      <c r="K11" s="5">
        <f t="shared" si="2"/>
        <v>12.416666666666671</v>
      </c>
      <c r="L11" s="5">
        <f t="shared" si="3"/>
        <v>10877.000000000007</v>
      </c>
    </row>
    <row r="12" spans="2:12" x14ac:dyDescent="0.25">
      <c r="B12" t="s">
        <v>6</v>
      </c>
      <c r="C12" s="5">
        <v>197</v>
      </c>
      <c r="D12" s="5"/>
      <c r="E12" s="5">
        <v>71</v>
      </c>
      <c r="F12" s="5">
        <f t="shared" si="0"/>
        <v>13987</v>
      </c>
      <c r="H12" s="26">
        <v>55.833333333333329</v>
      </c>
      <c r="I12" s="5">
        <f t="shared" si="1"/>
        <v>10999.166666666666</v>
      </c>
      <c r="J12" s="5"/>
      <c r="K12" s="5">
        <f t="shared" si="2"/>
        <v>15.166666666666671</v>
      </c>
      <c r="L12" s="5">
        <f t="shared" si="3"/>
        <v>2987.8333333333339</v>
      </c>
    </row>
    <row r="13" spans="2:12" x14ac:dyDescent="0.25">
      <c r="B13" t="s">
        <v>7</v>
      </c>
      <c r="C13" s="5">
        <v>959</v>
      </c>
      <c r="D13" s="5"/>
      <c r="E13" s="5">
        <v>175</v>
      </c>
      <c r="F13" s="5">
        <f>C13*E13</f>
        <v>167825</v>
      </c>
      <c r="H13" s="26">
        <v>170.33333333333334</v>
      </c>
      <c r="I13" s="5">
        <f t="shared" si="1"/>
        <v>163349.66666666669</v>
      </c>
      <c r="J13" s="5"/>
      <c r="K13" s="5">
        <f t="shared" si="2"/>
        <v>4.6666666666666572</v>
      </c>
      <c r="L13" s="5">
        <f t="shared" si="3"/>
        <v>4475.3333333333139</v>
      </c>
    </row>
    <row r="14" spans="2:12" x14ac:dyDescent="0.25">
      <c r="B14" t="s">
        <v>8</v>
      </c>
      <c r="C14" s="5">
        <v>1911</v>
      </c>
      <c r="D14" s="5"/>
      <c r="E14" s="5">
        <v>17</v>
      </c>
      <c r="F14" s="5">
        <f t="shared" si="0"/>
        <v>32487</v>
      </c>
      <c r="H14" s="26">
        <v>16.833333333333336</v>
      </c>
      <c r="I14" s="5">
        <f t="shared" si="1"/>
        <v>32168.500000000004</v>
      </c>
      <c r="J14" s="5"/>
      <c r="K14" s="5">
        <f t="shared" si="2"/>
        <v>0.1666666666666643</v>
      </c>
      <c r="L14" s="5">
        <f t="shared" si="3"/>
        <v>318.49999999999636</v>
      </c>
    </row>
    <row r="15" spans="2:12" x14ac:dyDescent="0.25">
      <c r="B15" t="s">
        <v>9</v>
      </c>
      <c r="C15" s="5">
        <v>1713</v>
      </c>
      <c r="D15" s="5"/>
      <c r="E15" s="5">
        <v>54</v>
      </c>
      <c r="F15" s="5">
        <f t="shared" si="0"/>
        <v>92502</v>
      </c>
      <c r="H15" s="26">
        <v>34.583333333333336</v>
      </c>
      <c r="I15" s="5">
        <f t="shared" si="1"/>
        <v>59241.250000000007</v>
      </c>
      <c r="J15" s="5"/>
      <c r="K15" s="5">
        <f t="shared" si="2"/>
        <v>19.416666666666664</v>
      </c>
      <c r="L15" s="5">
        <f>F15-I15</f>
        <v>33260.749999999993</v>
      </c>
    </row>
    <row r="16" spans="2:12" x14ac:dyDescent="0.25">
      <c r="B16" t="s">
        <v>10</v>
      </c>
      <c r="C16" s="5">
        <v>3065</v>
      </c>
      <c r="D16" s="5"/>
      <c r="E16" s="20">
        <v>248</v>
      </c>
      <c r="F16" s="5">
        <f t="shared" si="0"/>
        <v>760120</v>
      </c>
      <c r="H16" s="28">
        <v>246.66666666666666</v>
      </c>
      <c r="I16" s="5">
        <f t="shared" si="1"/>
        <v>756033.33333333326</v>
      </c>
      <c r="J16" s="5"/>
      <c r="K16" s="5">
        <f t="shared" si="2"/>
        <v>1.3333333333333428</v>
      </c>
      <c r="L16" s="5">
        <f t="shared" si="3"/>
        <v>4086.6666666667443</v>
      </c>
    </row>
    <row r="17" spans="2:12" x14ac:dyDescent="0.25">
      <c r="B17" t="s">
        <v>11</v>
      </c>
      <c r="C17" s="5">
        <v>1132</v>
      </c>
      <c r="D17" s="5"/>
      <c r="E17" s="20">
        <v>77</v>
      </c>
      <c r="F17" s="5">
        <f t="shared" si="0"/>
        <v>87164</v>
      </c>
      <c r="H17" s="28">
        <v>93.166666666666671</v>
      </c>
      <c r="I17" s="5">
        <f t="shared" si="1"/>
        <v>105464.66666666667</v>
      </c>
      <c r="J17" s="5"/>
      <c r="K17" s="5">
        <f t="shared" si="2"/>
        <v>-16.166666666666671</v>
      </c>
      <c r="L17" s="5">
        <f t="shared" si="3"/>
        <v>-18300.666666666672</v>
      </c>
    </row>
    <row r="18" spans="2:12" x14ac:dyDescent="0.25">
      <c r="B18" t="s">
        <v>12</v>
      </c>
      <c r="C18" s="5">
        <v>632</v>
      </c>
      <c r="D18" s="5"/>
      <c r="E18" s="5">
        <v>22</v>
      </c>
      <c r="F18" s="5">
        <f t="shared" si="0"/>
        <v>13904</v>
      </c>
      <c r="H18" s="26">
        <v>33.75</v>
      </c>
      <c r="I18" s="5">
        <f t="shared" si="1"/>
        <v>21330</v>
      </c>
      <c r="J18" s="5"/>
      <c r="K18" s="5">
        <f t="shared" si="2"/>
        <v>-11.75</v>
      </c>
      <c r="L18" s="5">
        <f t="shared" si="3"/>
        <v>-7426</v>
      </c>
    </row>
    <row r="19" spans="2:12" x14ac:dyDescent="0.25">
      <c r="B19" t="s">
        <v>13</v>
      </c>
      <c r="C19" s="5">
        <v>668</v>
      </c>
      <c r="D19" s="5"/>
      <c r="E19" s="5">
        <v>23</v>
      </c>
      <c r="F19" s="5">
        <f t="shared" si="0"/>
        <v>15364</v>
      </c>
      <c r="H19" s="26">
        <v>28.666666666666668</v>
      </c>
      <c r="I19" s="5">
        <f t="shared" si="1"/>
        <v>19149.333333333336</v>
      </c>
      <c r="J19" s="5"/>
      <c r="K19" s="5">
        <f t="shared" si="2"/>
        <v>-5.6666666666666679</v>
      </c>
      <c r="L19" s="5">
        <f t="shared" si="3"/>
        <v>-3785.3333333333358</v>
      </c>
    </row>
    <row r="20" spans="2:12" x14ac:dyDescent="0.25">
      <c r="B20" t="s">
        <v>14</v>
      </c>
      <c r="C20" s="6">
        <v>4157</v>
      </c>
      <c r="D20" s="14"/>
      <c r="E20" s="6">
        <v>40</v>
      </c>
      <c r="F20" s="6">
        <f t="shared" si="0"/>
        <v>166280</v>
      </c>
      <c r="H20" s="27">
        <v>36.75</v>
      </c>
      <c r="I20" s="6">
        <f t="shared" si="1"/>
        <v>152769.75</v>
      </c>
      <c r="J20" s="14"/>
      <c r="K20" s="6">
        <f t="shared" si="2"/>
        <v>3.25</v>
      </c>
      <c r="L20" s="6">
        <f t="shared" si="3"/>
        <v>13510.25</v>
      </c>
    </row>
    <row r="21" spans="2:12" x14ac:dyDescent="0.25">
      <c r="C21" s="5"/>
      <c r="D21" s="5"/>
      <c r="E21" s="5"/>
      <c r="H21" s="5"/>
      <c r="I21" s="5"/>
      <c r="J21" s="5"/>
      <c r="K21" s="5"/>
    </row>
    <row r="22" spans="2:12" x14ac:dyDescent="0.25">
      <c r="B22" t="s">
        <v>21</v>
      </c>
      <c r="C22" s="5">
        <f>SUM(C7:C20)</f>
        <v>18425</v>
      </c>
      <c r="D22" s="5"/>
      <c r="E22" s="5"/>
      <c r="H22" s="5"/>
      <c r="I22" s="5"/>
      <c r="J22" s="5"/>
      <c r="K22" s="5"/>
    </row>
    <row r="23" spans="2:12" x14ac:dyDescent="0.25">
      <c r="B23" t="s">
        <v>22</v>
      </c>
      <c r="C23" s="5"/>
      <c r="D23" s="5"/>
      <c r="E23" s="5">
        <f>SUM(E7:E20)</f>
        <v>2049</v>
      </c>
      <c r="H23" s="5">
        <f>SUM(H7:H20)</f>
        <v>2009.7499999999998</v>
      </c>
      <c r="I23" s="5"/>
      <c r="J23" s="5"/>
      <c r="K23" s="5"/>
    </row>
    <row r="24" spans="2:12" x14ac:dyDescent="0.25">
      <c r="B24" s="1" t="s">
        <v>23</v>
      </c>
      <c r="C24" s="7"/>
      <c r="D24" s="7"/>
      <c r="E24" s="7"/>
      <c r="F24" s="7">
        <f>SUM(F7:F20)</f>
        <v>2146757</v>
      </c>
      <c r="H24" s="7"/>
      <c r="I24" s="7">
        <f>SUM(I7:I20)</f>
        <v>2001941.4999999998</v>
      </c>
      <c r="J24" s="7"/>
      <c r="K24" s="7"/>
      <c r="L24" s="7">
        <f>SUM(L7:L20)</f>
        <v>144815.50000000009</v>
      </c>
    </row>
    <row r="25" spans="2:12" x14ac:dyDescent="0.25">
      <c r="C25" s="5"/>
      <c r="D25" s="5"/>
      <c r="E25" s="5"/>
      <c r="H25" s="5"/>
      <c r="I25" s="5"/>
      <c r="J25" s="5"/>
      <c r="K25" s="5"/>
      <c r="L25" s="5"/>
    </row>
    <row r="26" spans="2:12" x14ac:dyDescent="0.25">
      <c r="B26" t="s">
        <v>15</v>
      </c>
      <c r="C26" s="5"/>
      <c r="D26" s="5"/>
      <c r="E26" s="5"/>
      <c r="F26" s="5">
        <v>96300</v>
      </c>
      <c r="H26" s="5"/>
      <c r="I26" s="5">
        <v>96300</v>
      </c>
      <c r="J26" s="5"/>
      <c r="K26" s="5"/>
      <c r="L26" s="5">
        <v>96300</v>
      </c>
    </row>
    <row r="27" spans="2:12" x14ac:dyDescent="0.25">
      <c r="B27" t="s">
        <v>16</v>
      </c>
      <c r="C27" s="5"/>
      <c r="D27" s="5"/>
      <c r="E27" s="5"/>
      <c r="F27" s="5">
        <v>-14766</v>
      </c>
      <c r="H27" s="5"/>
      <c r="I27" s="5">
        <v>-14766</v>
      </c>
      <c r="J27" s="5"/>
      <c r="K27" s="5"/>
      <c r="L27" s="5">
        <v>-14766</v>
      </c>
    </row>
    <row r="28" spans="2:12" x14ac:dyDescent="0.25">
      <c r="B28" t="s">
        <v>17</v>
      </c>
      <c r="C28" s="5"/>
      <c r="D28" s="5"/>
      <c r="E28" s="5"/>
      <c r="F28" s="6">
        <v>-14766</v>
      </c>
      <c r="H28" s="5"/>
      <c r="I28" s="6">
        <v>-14766</v>
      </c>
      <c r="J28" s="14"/>
      <c r="K28" s="14"/>
      <c r="L28" s="6">
        <v>-14766</v>
      </c>
    </row>
    <row r="29" spans="2:12" x14ac:dyDescent="0.25">
      <c r="B29" s="1" t="s">
        <v>27</v>
      </c>
      <c r="C29" s="7"/>
      <c r="D29" s="7"/>
      <c r="E29" s="7"/>
      <c r="F29" s="7">
        <f>SUM(F26:F28)</f>
        <v>66768</v>
      </c>
      <c r="H29" s="7"/>
      <c r="I29" s="7">
        <f>SUM(I26:I28)</f>
        <v>66768</v>
      </c>
      <c r="J29" s="7"/>
      <c r="K29" s="7"/>
      <c r="L29" s="7">
        <f>SUM(L26:L28)</f>
        <v>66768</v>
      </c>
    </row>
    <row r="30" spans="2:12" x14ac:dyDescent="0.25">
      <c r="I30" s="5"/>
      <c r="J30" s="5"/>
      <c r="K30" s="5"/>
      <c r="L30" s="5"/>
    </row>
    <row r="31" spans="2:12" x14ac:dyDescent="0.25">
      <c r="B31" s="1" t="s">
        <v>28</v>
      </c>
      <c r="C31" s="7"/>
      <c r="D31" s="7"/>
      <c r="E31" s="7"/>
      <c r="F31" s="8">
        <f>F24/F29</f>
        <v>32.152483225497242</v>
      </c>
      <c r="H31" s="7"/>
      <c r="I31" s="8">
        <f>I24/I29</f>
        <v>29.98354750778816</v>
      </c>
      <c r="J31" s="8"/>
      <c r="K31" s="8"/>
      <c r="L31" s="12"/>
    </row>
    <row r="32" spans="2:12" x14ac:dyDescent="0.25">
      <c r="B32" t="s">
        <v>29</v>
      </c>
      <c r="F32" s="11">
        <v>34</v>
      </c>
      <c r="I32" s="11">
        <v>34</v>
      </c>
      <c r="J32" s="15"/>
      <c r="K32" s="15"/>
      <c r="L32" s="24"/>
    </row>
    <row r="33" spans="2:12" x14ac:dyDescent="0.25">
      <c r="B33" s="1" t="s">
        <v>33</v>
      </c>
      <c r="F33" s="8">
        <f>F32-F31</f>
        <v>1.8475167745027576</v>
      </c>
      <c r="I33" s="8">
        <f>I32-I31</f>
        <v>4.0164524922118403</v>
      </c>
      <c r="J33" s="8"/>
      <c r="K33" s="8"/>
      <c r="L33" s="25"/>
    </row>
    <row r="35" spans="2:12" ht="30" customHeight="1" x14ac:dyDescent="0.25">
      <c r="B35" s="39" t="s">
        <v>36</v>
      </c>
      <c r="C35" s="40"/>
      <c r="D35" s="40"/>
      <c r="E35" s="40"/>
      <c r="F35" s="40"/>
      <c r="G35" s="40"/>
      <c r="H35" s="40"/>
      <c r="I35" s="40"/>
      <c r="J35" s="40"/>
      <c r="K35" s="40"/>
      <c r="L35" s="40"/>
    </row>
    <row r="36" spans="2:12" ht="5.25" customHeight="1" x14ac:dyDescent="0.25"/>
  </sheetData>
  <mergeCells count="5">
    <mergeCell ref="H3:I3"/>
    <mergeCell ref="K3:L3"/>
    <mergeCell ref="E3:F3"/>
    <mergeCell ref="B1:L1"/>
    <mergeCell ref="B35:L35"/>
  </mergeCells>
  <printOptions horizontalCentered="1"/>
  <pageMargins left="0.45" right="0.45" top="0.5" bottom="0.5" header="0.3" footer="0.3"/>
  <pageSetup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Unit 1</vt:lpstr>
      <vt:lpstr>Unit 2</vt:lpstr>
      <vt:lpstr>Unit 3</vt:lpstr>
      <vt:lpstr>Unit 4</vt:lpstr>
      <vt:lpstr>Total</vt:lpstr>
      <vt:lpstr>Total!Print_Area</vt:lpstr>
      <vt:lpstr>'Unit 1'!Print_Area</vt:lpstr>
      <vt:lpstr>'Unit 2'!Print_Area</vt:lpstr>
      <vt:lpstr>'Unit 3'!Print_Area</vt:lpstr>
      <vt:lpstr>'Unit 4'!Print_Area</vt:lpstr>
    </vt:vector>
  </TitlesOfParts>
  <Company>ND State Court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DJWolf</dc:creator>
  <cp:lastModifiedBy>Ferderer, Cathy</cp:lastModifiedBy>
  <cp:lastPrinted>2018-04-03T20:01:28Z</cp:lastPrinted>
  <dcterms:created xsi:type="dcterms:W3CDTF">2011-03-08T15:11:13Z</dcterms:created>
  <dcterms:modified xsi:type="dcterms:W3CDTF">2019-05-15T12:54:46Z</dcterms:modified>
</cp:coreProperties>
</file>